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imun\javna nabava\POSTUPCI NABAVE 2022\MN\anamaria - centar za mlade\"/>
    </mc:Choice>
  </mc:AlternateContent>
  <bookViews>
    <workbookView xWindow="0" yWindow="0" windowWidth="9160" windowHeight="3080" activeTab="2"/>
  </bookViews>
  <sheets>
    <sheet name="NASLOVNICA" sheetId="15" r:id="rId1"/>
    <sheet name="OPĆE NAPOMENE" sheetId="16" r:id="rId2"/>
    <sheet name="CZM građ-obrt" sheetId="7" r:id="rId3"/>
    <sheet name="CMZ elektro" sheetId="12" r:id="rId4"/>
    <sheet name="Rekapitulacija" sheetId="6" r:id="rId5"/>
  </sheets>
  <definedNames>
    <definedName name="dsg">#REF!</definedName>
    <definedName name="jo">#REF!</definedName>
    <definedName name="joo">#REF!</definedName>
    <definedName name="_xlnm.Print_Area" localSheetId="3">'CMZ elektro'!$A$1:$I$114</definedName>
    <definedName name="_xlnm.Print_Area" localSheetId="2">'CZM građ-obrt'!$A$1:$I$474</definedName>
    <definedName name="_xlnm.Print_Area" localSheetId="0">NASLOVNICA!$A$1:$I$73</definedName>
    <definedName name="_xlnm.Print_Area" localSheetId="1">'OPĆE NAPOMENE'!$A$1:$I$43</definedName>
  </definedNames>
  <calcPr calcId="152511"/>
</workbook>
</file>

<file path=xl/calcChain.xml><?xml version="1.0" encoding="utf-8"?>
<calcChain xmlns="http://schemas.openxmlformats.org/spreadsheetml/2006/main">
  <c r="I259" i="7" l="1"/>
  <c r="I256" i="7"/>
  <c r="I68" i="12"/>
  <c r="G88" i="7" l="1"/>
  <c r="G190" i="7"/>
  <c r="G189" i="7"/>
  <c r="G181" i="7"/>
  <c r="G180" i="7"/>
  <c r="I312" i="7"/>
  <c r="I407" i="7"/>
  <c r="I437" i="7" l="1"/>
  <c r="I432" i="7"/>
  <c r="I431" i="7"/>
  <c r="I430" i="7"/>
  <c r="I429" i="7"/>
  <c r="I428" i="7"/>
  <c r="I427" i="7"/>
  <c r="I424" i="7"/>
  <c r="I423" i="7"/>
  <c r="I422" i="7"/>
  <c r="I421" i="7"/>
  <c r="I420" i="7"/>
  <c r="I419" i="7"/>
  <c r="I418" i="7"/>
  <c r="I417" i="7"/>
  <c r="I416" i="7"/>
  <c r="I413" i="7"/>
  <c r="I412" i="7"/>
  <c r="I411" i="7"/>
  <c r="I410" i="7"/>
  <c r="I406" i="7"/>
  <c r="I405" i="7"/>
  <c r="I404" i="7"/>
  <c r="I403" i="7"/>
  <c r="I402" i="7"/>
  <c r="I401" i="7"/>
  <c r="I398" i="7"/>
  <c r="I395" i="7"/>
  <c r="I394" i="7"/>
  <c r="I393" i="7"/>
  <c r="I392" i="7"/>
  <c r="I388" i="7"/>
  <c r="I440" i="7" l="1"/>
  <c r="I467" i="7" s="1"/>
  <c r="I66" i="12" l="1"/>
  <c r="I53" i="12"/>
  <c r="I49" i="12"/>
  <c r="I47" i="12"/>
  <c r="I44" i="12"/>
  <c r="I42" i="12"/>
  <c r="I40" i="12"/>
  <c r="I38" i="12"/>
  <c r="I36" i="12"/>
  <c r="I29" i="12"/>
  <c r="I27" i="12"/>
  <c r="I25" i="12"/>
  <c r="I23" i="12"/>
  <c r="I21" i="12"/>
  <c r="I19" i="12"/>
  <c r="I345" i="7"/>
  <c r="I343" i="7"/>
  <c r="I340" i="7"/>
  <c r="I338" i="7"/>
  <c r="I70" i="12" l="1"/>
  <c r="I83" i="12" s="1"/>
  <c r="I31" i="12"/>
  <c r="I81" i="12" s="1"/>
  <c r="I336" i="7"/>
  <c r="I333" i="7"/>
  <c r="I330" i="7"/>
  <c r="I327" i="7"/>
  <c r="H85" i="12" l="1"/>
  <c r="J6" i="6" s="1"/>
  <c r="I228" i="7"/>
  <c r="I225" i="7"/>
  <c r="I219" i="7"/>
  <c r="I217" i="7"/>
  <c r="I216" i="7"/>
  <c r="I223" i="7"/>
  <c r="I222" i="7"/>
  <c r="I240" i="7" l="1"/>
  <c r="I239" i="7"/>
  <c r="I238" i="7"/>
  <c r="I234" i="7"/>
  <c r="I233" i="7"/>
  <c r="I232" i="7"/>
  <c r="I324" i="7" l="1"/>
  <c r="I321" i="7"/>
  <c r="I318" i="7"/>
  <c r="I316" i="7"/>
  <c r="I314" i="7"/>
  <c r="I311" i="7"/>
  <c r="I309" i="7"/>
  <c r="I307" i="7"/>
  <c r="I347" i="7" l="1"/>
  <c r="I465" i="7" s="1"/>
  <c r="I290" i="7"/>
  <c r="I283" i="7"/>
  <c r="I250" i="7"/>
  <c r="I249" i="7"/>
  <c r="I246" i="7"/>
  <c r="I245" i="7"/>
  <c r="I242" i="7"/>
  <c r="I261" i="7" l="1"/>
  <c r="I461" i="7" s="1"/>
  <c r="I292" i="7"/>
  <c r="I463" i="7" s="1"/>
  <c r="I193" i="7" l="1"/>
  <c r="I190" i="7"/>
  <c r="I189" i="7"/>
  <c r="I186" i="7"/>
  <c r="I185" i="7"/>
  <c r="I181" i="7"/>
  <c r="I180" i="7"/>
  <c r="I176" i="7"/>
  <c r="I175" i="7"/>
  <c r="I170" i="7"/>
  <c r="I167" i="7"/>
  <c r="I141" i="7"/>
  <c r="I136" i="7"/>
  <c r="I119" i="7"/>
  <c r="I109" i="7"/>
  <c r="I107" i="7"/>
  <c r="I105" i="7"/>
  <c r="I103" i="7"/>
  <c r="I101" i="7"/>
  <c r="I99" i="7"/>
  <c r="G97" i="7"/>
  <c r="I97" i="7" s="1"/>
  <c r="G95" i="7"/>
  <c r="I95" i="7" s="1"/>
  <c r="I93" i="7"/>
  <c r="I90" i="7"/>
  <c r="I88" i="7"/>
  <c r="I86" i="7"/>
  <c r="I67" i="7"/>
  <c r="I65" i="7"/>
  <c r="I64" i="7"/>
  <c r="I61" i="7"/>
  <c r="I37" i="7"/>
  <c r="I35" i="7"/>
  <c r="I33" i="7"/>
  <c r="I31" i="7"/>
  <c r="I29" i="7"/>
  <c r="I26" i="7"/>
  <c r="I24" i="7"/>
  <c r="I22" i="7"/>
  <c r="I21" i="7"/>
  <c r="I20" i="7"/>
  <c r="I17" i="7"/>
  <c r="I16" i="7"/>
  <c r="I13" i="7"/>
  <c r="I69" i="7" l="1"/>
  <c r="I453" i="7" s="1"/>
  <c r="I39" i="7"/>
  <c r="I451" i="7" s="1"/>
  <c r="I143" i="7"/>
  <c r="I457" i="7" s="1"/>
  <c r="I111" i="7"/>
  <c r="I455" i="7" s="1"/>
  <c r="I195" i="7"/>
  <c r="I459" i="7" s="1"/>
  <c r="H469" i="7" l="1"/>
  <c r="J4" i="6" s="1"/>
  <c r="J8" i="6" s="1"/>
  <c r="J9" i="6" l="1"/>
  <c r="J10" i="6" s="1"/>
</calcChain>
</file>

<file path=xl/sharedStrings.xml><?xml version="1.0" encoding="utf-8"?>
<sst xmlns="http://schemas.openxmlformats.org/spreadsheetml/2006/main" count="809" uniqueCount="382">
  <si>
    <t>1.</t>
  </si>
  <si>
    <t>ZEMLJANI RADOVI</t>
  </si>
  <si>
    <t>2.</t>
  </si>
  <si>
    <t>3.</t>
  </si>
  <si>
    <t>4.</t>
  </si>
  <si>
    <t>5.</t>
  </si>
  <si>
    <t>6.</t>
  </si>
  <si>
    <t>7.</t>
  </si>
  <si>
    <t>8.</t>
  </si>
  <si>
    <t>9.</t>
  </si>
  <si>
    <t>10.</t>
  </si>
  <si>
    <t>11.</t>
  </si>
  <si>
    <t>kg</t>
  </si>
  <si>
    <t>broj stavke</t>
  </si>
  <si>
    <t>opis radova</t>
  </si>
  <si>
    <t>jed. mjere</t>
  </si>
  <si>
    <t>količina</t>
  </si>
  <si>
    <t>jedinična cijena</t>
  </si>
  <si>
    <t>ukupna cijena</t>
  </si>
  <si>
    <t>PRIPREMNI RADOVI</t>
  </si>
  <si>
    <t>m</t>
  </si>
  <si>
    <t>kom</t>
  </si>
  <si>
    <t>12.</t>
  </si>
  <si>
    <t>ISKOP:
Radove na otkopima i iskopima treba započeti po skidanju humusnog sloja i njegovom deponiranju kako je predviđeno pripremnim radovima, ako je humusni sloj potreban i podesan za kasniju upotrebu.
Iskope zemlje za kanalske rovove vršiti sa pravilnim odsijecanjem bočnih strana i dna jame.
Odbacivanje iskopa minimalno 1,0 m od ruba iskopa. Ručno otkopavanje zemlje izvoditi obavezno odozgo na niže. Kopanje zemlje pri dubinama većim od 1,0 m izvoditi pod kontrolom zadužene osobe.
Rovove i kanale izvoditi u širini koja osigurava nesmetan rad u nijma. Pri strojnom iskopu zemlje treba voditi računa o stabilnosti zemlje ispod stroja, kao i odlaganju iskopanog materijala na razmak koji ne ugrožava stabilnost bočnih stranica iskopa.
Oplata za razupiranje bočnih strana iskopa treba izlaziti minimalno 20 cm iznad ruba iskopa, kako bi se spriječio pad i urušavanje materijala sa terena u iskop (rov, kanal ili jamu). Eventualno ako je potrebno vršiti iskop zemlje za novu građevinu, to se mora izvoditi po projektu, odnosno potrebno je izvršiti osiguranje susjednih građevina podzidavanjem.
POSTOJEĆE INSTALACIJE:
Pravila i propisi koji se odnose na određene instalacije moraju se poštivati za vrijeme izvođenja radova. Instalacije koje su u uporabi moraju se odgovarajuće zaštititi od oštećenja, ukloniti ili premjestiti kako je naznačeno ili projektom specificirano. Mrtve instalacije treba odstraniti, zatvoriti ili pokriti. Izvoditelj radova dužan je izvjestiti nadzornog inženjera o položaju ovakvih instalacija.</t>
  </si>
  <si>
    <t xml:space="preserve">OBVEZE IZVODITELJA PRIJE DAVANJA PONUDE:
Izvoditelj radova treba prije davanja ponude provjeriti kategoriju zemljišta i terena, te na temelju provjere sastaviti cijenu radova, koja u tom pogledu mora biti fiksna i neće se, radi moguće promjene kategorije zemlje i terena, mijenjati.
JEDINIČNA CIJENA:
Jediničnom cijenom stavaka je obuhvaćeno:
- sav materijal, alat, mehanizaciju
- troškove rada (ručnog i strojnog)
- sve unutrašnje i vanjske, vertikalne i horizontalne transporte sa utovarom i istovarom
- sva potrebna planiranja (do točnosti +/- 3cm), niveliranje i nabijanje površina
- crpljenje površinske i/ili oborinske vode
- svu štetu i troškove popravka na objektu, nastale kao posljedica nepažnje
- troškove zaštite na radu
- troškove svih mjerenja, ispitivanja i certifikata
- sve troškove s naslova svih naknada, ishođenja suglasnosti i dozvola potrebni za neometani rad i izvođenje radova 
Svi opći uvjeti se mijenjaju ili dopunjuju opisom pojedine stavke troškovnika.
TRANSPORT
OPĆI UVJETI:
Izbor transportnih sredstava i načina izvršenja transporta u zavisnosti je od vrste i količine iskopanog materijala, načina njegovog utovara i istovara, daljine prijevoza i mjesnih terenskih prilika. Vrstu transportnih sredstava bira izvoditelj radova i uračunava u svojoj ponudi u jediničnoj cijeni.
Jedinične cijene trebaju sadržavati troškove radne snage za kompletan rad propisan troškovnikom, dopremu i otpremu, te premještanje strojeva kao i troškove zaštite pri radu, troškove ispitivanja i atesta. U jedinične cijene potrebno je uključiti i pranje kotača vozila prije izlaska na kolne površine. 
</t>
  </si>
  <si>
    <t>NAPOMENE:
A) U svemu se pridržavati:
-općih uvjeta izvođenja,
-općih uvjeta zemljanih radova.
B) U slučaju odstupanja opisa stavke od navedenih općih uvjeta, primjenjuje se opis iz stavke.
C) Radovi obuhvaćeni ovim troškovnikom uključuju sve radove potrebne za zaštitu građevinske jame, koje je potrebno ukalkulirati u jediničnu cijenu.
D) Odvoz viška materijala od iskopa na stalnu deponiju u nadležnosti je Izvođača i ista treba biti ukalkulirana u jedinične cijene, uključivo utovar, prijevoz i istovar, kao i sve paušale, takse i sl. koje naplaćuje deponij.</t>
  </si>
  <si>
    <t>BETON:
Beton u pogledu kvalitete mora odgovarati hrvatskim normama sukladno Tehničkom propisu za građevinske konstrukcije (NN 17/17) i projektu betonske konstrukcije. Izvoditelj temeljem tih propisa dokazuje kvalitetu materijala, izvedenih radova te gotove konstrukcije.
Betonski radovi izvode se prema projektu konstrukcije i projektu betona. Prije početka izvođenja radova, izrade konstrukcije i elemenata od betona, mora se izraditi projekt betona koji sadrži:                                                                                          
-sastav betonskih mješavina, količine i tehničke uvjete za projktirane klase betona,                                                                               
 -plan betoniranja, organizaciju i opremu potrebnu za izvođenje,                                                                                                        
-način transporta i ugradnje betonske mješanje,                                                                                                                          
-način njegovanja ugrađenog beton,                                                                                                                                         
-program kontrolnih ispitivanja sastojaka betona,                                                                                                                    
-program kontrole betona, uzimanje uzoraka i ispitivanje betonske mješavine i betona po partijama,                                       
-plan montaže elemenata, projekt skele za složene konstrukcije i elemente od betona i armiranog betona, ako nije naveden u projektu konstrukcije, te projekt za specijalne vrste oplate.</t>
  </si>
  <si>
    <t xml:space="preserve">Početna temperatura svježeg betona u fazi ugradnje ne smije biti niža od +5⁰ C. Najniža temperatura svježeg betona betona koji se ne ugrađuje posebnim postupcima predviđenim za temperirane betone ne smije biti viša od +30⁰ C. Ako je srednja dnevna temperatura zraka niža od +5⁰ C ili viša od +30⁰ C za normalno očvršćivanje betona potrebno je poduzeti posebne mjere zaštite betona. Beton se mora transportirati i ubacivati u oplatu na način i uz uvjete koji sprečavaju segregaciju betona te promjenu u sastavu i svojstvima betona. Ugradnjom betona može se započeti tek kada je oplata i armatura u potpunosti zgotovljena i učvršćena. Sabijanje betona vrši se pervibratorima i pri tome valja paziti da ne dođe do stvaranja segregacijskih gnijezda. Zaštita betonske konstrukcije vrši se polijevanjem vodom ili prekrivanjem vlažnim jutenim platnom, ovisno o temperaturi i osunčanju.U konstrukciju se mora ugrađivati beton takve konzistencije da se može kvalitetno ugraditi i zbijati predviđenim mehaničkim sredstvima za ugradnju. Visina slobodnog pada betona ne smije biti veća od 1,50 m, ako nisu poduzete mjere za sprečavanje segregacije. Beton se ugrađuje mehanički, osim ako je tekuće konzistencije. Razastiranje betona vibratorom u oplati nije dozvoljeno. Najveća udaljenost mjesta ugradnje od mjesta konačnog položaja u zbijenom stanju ne smije biti veća od 1,50 m.Beton se izvodi u slojevima ne višim od 70 cm. Idući sloj mora se ugraditi za vrijeme koje osigurava spajanje betona s prethodnim slojem. Beton u više slojeva ugrađuje se tako što se gornji sloj vibrira, a donji revibrira.Ukoliko se betoniranje obavlja pri niskim temperaturama mora biti osigurana mogućnost proizvodnje zagrijanog svježeg betona i mogućnost zaštite svježeg betona za vrijeme manipuliranja. Tehnički proračun mora biti proveden za sve faze rada, od spravljanja, transporta i ugradnje, do njege betona, uzimajući u obzir toplinska svojstva materijala i klimatske uvjete.Beton treba ugraditi i zbiti tako da se sva armatura obuhvati betonom i osigura zaštitni sloj betona unutar propisanih tolerancija, te beton dobije traženu čvrstoću i trajnost. </t>
  </si>
  <si>
    <t>Posebnu pažnju treba posvetiti ugradnji i zbijanju betona na mjestima promjene presjeka, suženja presjeka, uz otvore, na mjestima zgusnute armature i prekida betoniranja. Prekidi u betoniranju dopušteni su samo na mjestima kako je to predviđeno u nacrtima ili izričito dopušteno od nadzornog inženjera. Prekidi se određuju na način kako je propisano ovim tehničkim uvjetima.Sav beton mora biti dobro i jednoliko sabijen pogodnim pervibratorima i vibratorima koji imaju minimalnu frekvenciju od 8000 ciklusa u minuti.Kod vibriranja jednog sloja betona, koji dolazi na prethodni sloj koji još nije vezao, pervibratori moraju ući i u donji sloj betona za dužinu igle. Beton treba ubaciti što bliže njegovom konačnom položaju u konstrukciji da se izbjegne segregacija.Za sve vrijeme betoniranja na gradilištu treba dežurati stručno osoblje koje može otkloniti manje kvarove na postrojenju za spravljanje betona, transportnim sredstvima i sredstvima za ugradnju betona.</t>
  </si>
  <si>
    <t>OBRAČUN:
Obračun se vrši po m2, m3, ili po komadu tj. prema stavkama troškovnika. Stropne ploče se računaju unutar zidova, stupovi i zidovi se obračunavaju do greda, nadvoja, serklaža ili u punoj visini tj. do gornjeg ruba ploče, ako kontinuirano prelazi zidove. Sve dijelove betonske konstrukcije obračunati sukladno važećim normama i propisima.
JEDINIČNA CIJENA:
Jediničnom cijenom stavaka je obuhvaćeno:
- sav rad i transport
- sav materijal uključujući i vezni, stavkom specificirane kvalitete
- sav materijal i rad potreban na izradama svih prekida betoniranja kao i na obradi (pripremi) radnih reški za slijedeće betoniranje bez obzira na veličinu i karakter reške
- postavu i skidanje radne skele
- sve posredne i neposredne troškove za rad, materijal, alat i građevinske strojeve
- sve transporte
- izrada eventualnih uzoraka, ukoliko je za koji rad potrebno
- sva pričvrsna pomagala potrebna prema propisima Zaštite na radu
- čišćenje tokom rada, odvoz i zbrinjavanje smeća, završno ćišćenje prije primopredaje radova
- zaštitu od nepovoljnih atmosferskih utjecaja
- zaštitu već ugrađenih elemenata ili opreme pri izvođenju radova, kao i proizvoda koji se ugrađuju
- svu štetu na svojim i tuđim radovima učinjenu uslijed nepažnje
- troškove izdavanja certifikata i ispitaivanja uzoraka
Svi opći uvijeti se mijenjaju ili dopunjuju opisom pojedine stavke troškovnika.</t>
  </si>
  <si>
    <t>JEDINIČNA CIJENA:
Jediničnom cijenom stavaka je obuhvaćeno:
- doprema, izrada i montaža sa demontažom kompletne oplate prema troškovniku
- svi horizontalni i vertikalni transporti
- potrebna radna skela i podupiranje
- ispitivanje materijala sa izradom atesta 
- čišćenje u tijeku izvođenja i nakon završetka svih radova 
- sva šteta i troškovi popravaka kao posljedica nepažnje u tijeku izvođenja
- svi režijski troškovi
- sav potreban alat na gradilištu i uskladištenje
- troškove zaštite na radu 
- troškove atesta 
- svu štetu na svojim i tuđim radovima učinjenu uslijed nepažnje.
- pregled oplate od strane izvođača, statičara i nadzornog inženjera prije početka betoniranja
Svi opći uvjeti se mijenjaju ili dopunjuju opisom pojedine stavke troškovnika.
NAPOMENE:
A) U svemu se pridržavati:
-općih uvjeta izvođenja,
-općih uvjeta betonskih i armirano betonskih radova.
B) U slučaju odstupanja opisa stavke od navedenih općih uvjeta, primjenjuje se opis iz stavke.</t>
  </si>
  <si>
    <t xml:space="preserve">JEDINIČNA CIJENA:
Jediničnom cijenom zidanja je obuhvaćeno:
- sav rad, uključivo prijenos, alat i strojevi
- sav materijal, uključivo vezni
- svu potrebnu skelu, bez obzira na visinu i vrstu sa prolazima
- sva potrebna ispitivanja i certifikate
- transportne troškove materijala
- potrebnu oplatu
- sudjelovanje na koordinacijskim sastancima te usklađenje s ostalim izvođačima
- čišćenje prostorija i zidnih površina po završetku zidanja, žbuke sa odvozom otpada
- preuzimanje mjera Zaštite na radu u skladu sa važećim propisima
- posebno se ne naplačuje ni zatvaranje (žbukanje šliceva i sl.) iza položene instalacije
- zatvaranje žljebova u zidovima ostavljenih za instalacije kanalizacije i grijanja nakon izvođenja tih instalacija, opekom, rabicom ili na drugi način na plaća se posebno, ukoliko nije posebno opisano
Svi opći uvjeti se mijenjaju ili dopunjuju opisom pojedine stavke troškovnika. </t>
  </si>
  <si>
    <t xml:space="preserve">Žbuku nanositi na zid od opeke obrađen predšpricom (rijetka konzistencija VC žbuke) ili na zid od betona obrađen cementnim špricom, u debljini do 20 mm u jednom sloju i izravnati aluminijskom H letvom. Nakon djelomičnog očvršćavanja (vezanja), u pravilu drugi dan, žbuku navlažiti vodom, po potrebi nanijeti novi sloj. Prije završnih radova žbuka mora biti stara najmanje 3-4 tjedna.
JEDINIČNA CIJENA:
Jediničnom cijenom kod žbukanja je obuhvaćeno:
- sav rad, uključivo prijenos, alat i strojevi
- sav materijal, uključivo vezni
- svu potrebnu skelu, bez obzira na visinu i vrstu sa prolazima
- transportne troškove materijala
- kvašenje površine gdje je to po gornjem opisu potrebno
- svakodnevno čišćenje prostorija tokom rada
- završno čišćenje prije primopredaje radova
- odvoz i zbrinjavanje smeća
- nadoknadu eventualne štete nastale iz nepažnje na svojim ili tuđim radovima
- preuzimanje mjera Zaštite na radu u skladu sa važećim propisima
Svi opći uvjeti se mijenjaju ili dopunjuju opisom pojedine stavke troškovnika. </t>
  </si>
  <si>
    <t>CEMENTNI ESTRIH
OPĆI UVJETI:
Dopušteno je korištenje samo čvrstog materijala za toplinsku izolaciju (u slučaju odabira mineralnih materijala-oznaka WD sa pojačanom otpornošću na kidanje). U cilju izbjegavanja pukotina ploče se moraju položiti u dovoljnom broju slojeva. Može se zahtjevati dokaz o datumu proizvodnje. Materijali za toplinsku izolaciju moraju biti bez klorofluorougljika (CFC) i klorofluorougljikovodika (HCFC). 
Temperatura zraka i nosivog betona pri izradi estriha mora iznositi najmanje +5°C. Usvrhu sprječavanja zvučnih mostaova moraju se položiti rubne izolacione trake od elastificiranog ekspandiranog polistirena d=1 cm. Rubne trake se polažu i kod prodora za cijevi i kanale.
Metalni dijelovi kao što su odvodi, cijevi, profilne konzole, razdjelene šine i slično ne smiju imati nikakve direktne kontakte s estrihom. Prije izrade estriha potrebno ih je zaštititi izolacijskim trakama kao zaštita od kemijskih utjecaja koji potiču iz estriha, što treba ukalkulirati u cijenu.
Podovi s različitim visinskim kotama se odgovarajuće razdjeljuju, postavlja se kutnik sa naslonom, pri čemu se uvijek ležeći krak kutnika prekriva višim nanosom estriha. Razdjelni slojevi-s iznimkom slojeva za izjadnačenje/poravnavanje tlaka pare-moraju imati glatku površinu. Nagib prema odvodima/vodovodnim grlima se u pravilu s čletiristrane (u obliku tupe piramide). Mrežasta armatura Q 139 (promjera 4,1mm) kod debljina estriha 4,5 cm i više u sredini presjeka. Za manje debljine estriha armiranje armaturnim mrežama za glazure i korištenjem polipropilenskih sintetskih vlakana. Površina estriha se izvodi tako da se mogu položiti korisne podloge uobičajenih vrsta, kao što su tepison, PVC, parket, pločice isl. Stoga je potrebno gornje rubove estriha precizno izraditi i izbjeći pukotine spojeva. Ako je predviđeno brušenje i kitanje, broj postupaka brušenja i nanošenja kita za poravnavanje površina kao i odabir ispravnog granuliranja ostaje prepušteno izvoditelju i potrebno ga je prilagoditi predviđenom nanošenju završnih obloga.</t>
  </si>
  <si>
    <t xml:space="preserve">JEDINIČNA CIJENA:
Jediničnom cijenom stavaka je obuhvaćeno:
- sav rad, uključivo prijenos, alat i strojevi
- zaglađivanje površine estriha helikopterom i priprema za polaganje završne obloge poda
- sav materijal, uključivo slojeve toplinske/zvučne izolacije i armaturu tamo gdje je to navedeno
- sudjelovanje na koordinacijskim sastancima te usklađenje s ostalim izvođačima
- sve transportne troškove
- zaštita podova od utjecaja vrućine, hladnoće, brzog isušivanja i atmosferskih nepogoda
- čišćenje po završetku izrade glazure sa odvozom otpada
- naknadu eventualne štete nastale iz nepažnje na svojim ili tuđim radovima
- poduzimanje mjera Zaštite na radu sukladno postojećim propisima 
Svi opći uvjeti se mijenjaju ili dopunjuju opisom pojedine stavke troškovnika. </t>
  </si>
  <si>
    <t>PRIPOMOĆI I ČIŠĆENJA
OPĆI UVJETI:
Obračun pripomoći radnika kod raznih obrtničkih i instalaterskih radova vrši se prema utrošku sati na pojedinim radovima koji se evidentiraju u građevinskom dnevniku ovjerom po nadzornom inženjeru.
U tu grupu spadaju razna čišćenja za vrijeme radova, tijekom građenja, te završna čišćenja nakon završetka svih radova, koji se evidentiraju u građevinskom dnevniku i ovjereni su po nadzornom inženjeru.
JEDINIČNA CIJENA:
Jediničnom cijenom stavaka je obuhvaćeno:
- zidarsku pripomoć obrtnicima, instalaterima, nošenje izuzetno teških predmeta, pripomoć kod raznih ugradbi, te materijala za ugradbu 
- sva potrebna bušenja i dubljenja kod raznih ugradbi
- naknadu eventualne štete nastale iz nepažnje na svojim ili tuđim radovima
- čišćenje tokom gradnje i završno fino po završetku gradnje
Svi opći uvijeti se mijenjaju ili dopunjuju opisom pojedine stavke troškovnika. 
NAPOMENE:
A) U svemu se pridržavati:
-općih uvjeta izvođenja,
-općih uvjeta betonskih i armirano betonskih radova.
B) U slučaju odstupanja opisa stavke od navedenih općih uvjeta, primjenjuje se opis iz stavke.</t>
  </si>
  <si>
    <t>Prije početka radova izvođač je dužan ustanoviti kvalitetu podloge na kojoj se izvode keramičarski radovi, a ako ona nije dobra, mora o tome obavijestiti naručioca radova, kako bi se podloga mogla na vrijeme popraviti i pripremiti za izvedbu keramičarskih radova.
Prije polaganja pločica, zid treba dobro očistiti, da se postigne čvrsta veza opločenja sa zidom, da pločice kasnije ne otpadaju.
Jako upijajuće podloge (primjerice opeka ili gipsana žbuka) prethodno obraditi (nanijeti sloj cementa ili temeljni premaz) u skladu sa propisanim načinom polaganja pločica.
Sav prostor između pločica i zida treba biti potpuno ispunjen i zaliven veznim materijalom.
Ako neke pločice imaju veću dimenziju, treba ih obrusiti, ako su manje od propisane mjere, ne smiju biti upotrebljene.
U načelu nije dozvoljeno koristiti elemente iz različitih serija na jednoj cjelovitoj površini. Ako ploče s donje strane imaju žljebastu strukturu, treba paziti da se postavljaju u istom smjeru.
Masa za fugiranje mora biti biološki prihvatljiva i ne smije uzrokovati promjene boje ploča. Fugirati se smije tek nakon što mort/ljepilo vezao tj. osušio.
Prividne fuge u estrihu zatvoriti umjetnom smolom prije polaganja obloga. Podne slivnike ugraditi u ploču s brtvilom i prirubnicom za lijepljenje hidroizolacije. Ako je brtvu potrebno spojiti, potrebni su manžete s prirubnicom za spajanje hidroizolacije. 
Kod izvođenja zidnih obloga treba paziti na izrez pločica u pogledu položaja sanitarija, učvršćenja, armatura, električnih prekidača, utičnica i sl. (gdje je moguće izrezivanja vršiti kružnim krunama za keramiku odgovarajućeg promjera – rozeta u potpunosti mora prekrivati rubove rupe).
Završna opločenja odmah očistiti od nečistoće i veznog sredstva, a u svaku stavku uključeno je i konačno fino čišćenje površine, te fugiranje.
Podne ravnine moraju biti potpuno ravne i horizontalne, osim u prostorijama sa podnim odvodima, gdje se izvode minimalni padovi prema tim odvodima.
Uz podne rešetke, sifone i uz ostale rubove sve podne pločice ili tavelice moraju biti obrezane na potrebnu mjeru i pravilno obrubljene. Podove na otvorenim površinama izvesti sa dilatacijama, tako da ni u jednom smjeru razmak između njih nije veći od 3 m.</t>
  </si>
  <si>
    <t>JEDINIČNA CIJENA:
Jediničnom cijenom stavaka je obuhvaćeno:
- uzimanje mjera
- sav potreban materijal uključivo vezni
- sav potreban rad uključivo alat i strojeve
- kompletna montaža i ugradba na gradilištu
- sve horizontalne i vertikalne transporte do mjesta ugradnje
- troškove vanjskog i unutarnjeg transporta
- davanje traženih uzoraka 
- troškovi horizontalnog i vertikalnog prijenosa, te eventualno potrebnih radnih skela, platformi i sl.
- sudjelovanje na koordinacijskim sastancima te usklađenje s ostalim izvođačima
- troškove popravka nastalih zbog nepažljive izvedbe 
- troškove Zaštite na radu
- čišćenje prostorija i okoliša nakon završetka radova
- popravak manjih oštećenja i nečistoća na podlozi
Svi opći uvjeti se mijenjaju ili dopunjuju opisom pojedine stavke troškovnika.
NAPOMENE:
A) U svemu se pridržavati:
-općih uvjeta izvođenja,
-općih uvjeta keramičarskih radova.
B) U slučaju odstupanja opisa stavke od navedenih općih uvjeta, primjenjuje se opis iz stavke.
C) Prije definiranja cijena potrebno je detaljno proučiti projektnu dokumentaciju, te sve nejasnoće razjasniti u dogovoru s projektantom.</t>
  </si>
  <si>
    <t>13.</t>
  </si>
  <si>
    <t>14.</t>
  </si>
  <si>
    <t>15.</t>
  </si>
  <si>
    <t>16.</t>
  </si>
  <si>
    <t>m1</t>
  </si>
  <si>
    <t>OPĆI UVJETI</t>
  </si>
  <si>
    <t>m2</t>
  </si>
  <si>
    <t>jednakovrijedna norma/proizvod</t>
  </si>
  <si>
    <t>A/</t>
  </si>
  <si>
    <t>B/</t>
  </si>
  <si>
    <t>UKUPNO bez PDV-a:</t>
  </si>
  <si>
    <t>PDV (25%):</t>
  </si>
  <si>
    <t>SVEUKUPNO:</t>
  </si>
  <si>
    <t>Ukoliko ponuđač radova nudi drugačiju ali jednakovrijednu normu/proizvod od navedene u ovom troškovniku, istu je dužan navesti-opisati u stupac '' jednakovrijedna norma/proizvod ''.</t>
  </si>
  <si>
    <r>
      <t xml:space="preserve">OPĆENITO:
</t>
    </r>
    <r>
      <rPr>
        <sz val="12"/>
        <rFont val="Arial"/>
        <family val="2"/>
      </rPr>
      <t xml:space="preserve">Sve radove treba izvesti prema nacrtima, opisima troškovnika, postojećim tehničkim propisima, te uputama projektanta i nadzornog inženjera.Količine iskazane ovim troškovnikom su projektantske (neto površina popločenog dijela poda/zida) pa postotak zbog loma, rezanja i sl. treba ukalkulirati u jediničnu cijenu.
Ako koja stavka nije izvođaču jasna, mora se prije predaje ponude tražiti objašnjenje od projektanta. Eventualne izmjene materijala, te načina izvedbe tokom gradnje mora se izvršiti isključivo pismenim putem dogovorom s projektantom i nadzornim inženjerom. Sve više radnje koje neće biti na taj način  utvrđene, neće se priznati u obračunu. 
U načelu nisu dopušteni različiti proizvodi za zidne i podne pločice u jednoj prostoriji. Ako nije drugačije opisano nudi se materijal prve klase. Pločice ne smiju sadržavati olovo.
Izvođač treba upotrijebiti materijal, koji u svemu (vrsti, boji i kvaliteti) odgovara uzorku, što ga odabere projektant.
Kao vezni materijal za opločenje podova upotrijebiti će se fleksibilno građevinsko ljepilo. 
Za ljepilo je potrebna cementna glazura na podu ili gruba žbuka na zidu.
Spojevi zidnih i podnih površina, profila kao primjerice pragova sa površinama obloženim keramičkim pločicama moraju se fugirati elastičnom vodootpornom masom.
Elastičnom masom fugirati i kod površina dužih od 4 m, unutarnjih kutova, kao i na linijama dodira različitih podloga.
Ako u stavkama nije propisano drugačije, pločice i ploče polagati tako da im se fuge poklapaju i da su paralelne sa zidovima. Ako su zidne i podne pločice iste duljine, fuge bi se trebale poklapati.
Polaganje keramike prema shemama opločenja.
</t>
    </r>
  </si>
  <si>
    <t>TEHNIČKI UVJETI IZGRADNJE</t>
  </si>
  <si>
    <t>OPĆI UVJETI ZA IZVOĐENJE PRIPREMNIH RADOVA, GRAĐEVINSKIH RADOVA, UREĐENJE GRADILIŠTA I POMOĆNIH RADOVA</t>
  </si>
  <si>
    <t>Ovi Tehnički uvjeti su sastavni dio projekta, te opisa stavaka troškovnika za sve vrste radova. Rad mora biti obavljen u skladu s projektom, propisima, programom kontrole i osiguranja kakvoće, projektom organizacije građenja, zahtjevima nadzornog inženjera i Općim tehničkim uvjetima OTU za radove na cestama (Hrvatske ceste - hrvatske autoceste). Upotrebljeni materijal, koji izvođač dobavlja i ugrađuje, mora odgovarati standardima (HRN) ili imora imati valjane ateste od ovlaštene institucije (IGH). Izvedba radova treba biti prema nacrtima, općim uvjetima i opisu radova, detaljima i prema pravilima zanata. Eventualna odstupanja treba prethodno dogovoriti s nadzornim inženjerom i projektantom za svaki pojedini slučaj. Tolerancije mjera izvedenih radova određene su uzancama zanata, odnosno prema odluci projektanta i nadzorne službe. Sva odstupanja od dogovorenih tolerantnih mjera dužan je izvođač otkloniti o svom trošku. To vrijedi za sve vrste radova, kao što su građevinski, obrtnički i montažerski, opremanje i ostali radovi. Uskladištenje materijala treba provesti tako da materijal bude osiguran od vlaženja i lomova, jer se samo neoštećen i kvalitetan smije ugrađivati. Ovo se odnosi na sve gotove prefabrikate, obrtničke proizvode i materijal za obrtničke radove. Vezna sredstva također moraju biti prvorazredna. Cement, opeka, kameni agregat, pijesak, bitumen i sl. treba ispitati prema važećim tehničkim propisima i ateste predočiti nadzornom inženjeru. Rad obuhvaća osim opisanog u troškovniku, još i prijenose, prijevoz, dizanje, utovar i istovar materijala unutar gradilišta, pripremanje morta i betona, zaštićivanje konstrukcije od štetnih atmosferskih utjecaja, sve pomoćne radove kao: skupljanje rasutog materijala, održavanje čistoće gradilišta. Skele, podupore i razupore treba također predvidjeti u cjelini. Skele moraju biti u skladu s propisima HTZ. Iskopane rovove treba u načelu podupirati ako su dubine preko jednog metra. Osim toga, treba ukalkulirati sve potrebne zaštitne ograde, te rampe i mostove za prijevoz materijala po gradnji.</t>
  </si>
  <si>
    <t>Potrebno je osigurati pomoć obrtnicima i instalaterima, kojima treba osigurati prostoriju za smještaj alata i pohranu materijala te ustupanje radne snage za pomoćne radove. Izvođač građevinskih radova dužan je obrtnicima  instalaterima dati potrebne skele za radove na visini većoj od dva metra. Kod radova za vrijeme ljetnih vrućina, zimi i kišnih dana treba osigurati konstrukcije od štetnih atmosferskih utjecaja, a u slučaju da dođe do oštećenja uslijed prokišnjavanja ili smrzavanja, izvođač će izvršiti popravke o svom trošku. Prethodno provoditi ispitivanje ugrađenog materijala, vodovodne instalacije, odnosno sve u vezi s dobavljanjem potrebnih atesta (nalaza). Svi radovi moraju biti izvedeni solidno prema opisu, izvedbenim i armaturnim nacrtima i statičkom proračunu. Sve se ovo odnosi i na radove obrtnika. Zbog toga je potrebno da izvođač ugovara radove s obrtnicima u smislu ovih općih uvjeta.</t>
  </si>
  <si>
    <t>MATERIJAL
Pod tim nazivom se podrazumjeva samo cijena materijala tj. dobavna cijena i to kako glavnog materijala, tako i pomoćnog, veznog i slično. U tu cijenu uključena je i cijena transportnih troškova bez obzira na prijevozno sredstvo sa svim prijenosima, utovarima i istovarima, te uskladištenje i čuvanje na gradilištu od uništenja (prebacivanje, zaštita i slično). Tu je uključeno i davanje potrebnih uzoraka kod izvjesnih vrsta materijala.</t>
  </si>
  <si>
    <t>RAD
Rad obuhvaća osim opisanog u troškovniku, još i prijenose, prijevoz, dizanje, utovar i istovar materijala unutar gradilišta, pripremanje morta i betona, zaštita konstrukcije od štetnih atmosferskih utjecaja, sve pomoćne radove kao: skupljanje rasutog materijala, održavanje čistoće gradilišta.</t>
  </si>
  <si>
    <t>IZMJERE
Ukoliko nije u pojedinoj stavci dat način obračuna radova, treba se u svemu pridržavati prosječnih normi u građevinarstvu.</t>
  </si>
  <si>
    <t>ZIMSKI I LJETNI RAD
Ukoliko je ugovoreni termin izvršenja objekta uključen i zimski odnosno ljetni period, to se neće posebno izvođaču priznavati na ime naknade za rad pri niskoj temperaturi, zaštita konstrukcija od hladnoće i vrućine, te atmosferskih nepogoda, sve mora biti uključeno u jedinični cijenu. Za vrijeme zime objekat se mora zaštititi. Svi eventualni smrznuti dijelovi moraju se ukloniti i izvesti ponovo bez bilo kakve naplate. Ukoliko je temperatura niža od
temperature pri kojoj je dozvoljen dotični rad, a investitor ipak traži da se radi, izvođač si ima pravo zaračunati naknadu po normi 6,006 ali u tom slučaju izvođač snosi punu odgovornost za ispravnost i kvalitetu rada. To isto vrijedi i za zaštitu radova tokom ljeta od prebrzog sušenja uslijed visoke temperature.</t>
  </si>
  <si>
    <t>JEDNAKOVRIJEDNA NORMA/PROIZVOD</t>
  </si>
  <si>
    <t xml:space="preserve">UREĐENJE GRADILIŠTA
OPĆENITO:
Uređenje gradilišta dužan je izvođač izvesti prema shemi organizacije gradilišta koju je obavezan dostaviti uz ponudu, sukladno Zakonu o prostornom uređenju i gradnji NN 76/07 i 38/09 članak 252. i 253..
Izvođač će prilikom uvođenja u posao preuzeti nekretninu i obavjestiti nadležne službe o otvaranju gradilišta i početku radova. 
U organizaciji gradilišta izvođač je dužan uz ostalo posebno predvidjeti:
• prostorije za svoje kancelarije,
• gradilište osigurati ogradom ili drugim posebnim elementima za sigurnost ljudi i zaštitu prometa i objekata,
• postaviti natpisnu ploču prema propisima,
• postaviti potreban broj urednih skladišta, pomoćnih radnih prostorija, nadstrešnica, odrediti i urediti prometne i parkirne površine za radne i teretne automobile, opremu, građevinske strojeve i sl., te opremu i objekte za rastresiti i habasti građevinski materijal,
Izvođač je dužan gradilište sa svim prostorijama i cijelim inventarom redovito održavati i čistiti. Na gradilištu mora postojati permanentna čuvarska služba za cijelo vrijeme trajanja gradnje (osobito u fazi završnih radova), što treba ukalkulirati u jediničnu cijenu stavki (ne obračunava se zasebno). Isto je prije izrade ponude potrebno detaljno regulirati i dogovoriti sa investitorom, te regulirati Ugovorom.
Treba provoditi sve tehničko-higijenske zaštitne mjere, bez nanošenja štete nad ostalim dijelovima izgrađenog dijela infrastrukture, okolnih objekata i što je moguće manju devastaciju okolnog terena.
Izvođač je dužan po završetku radova gradilište kompletno očistiti, skinuti i odvesti sve nasipe, betonske podloge, temelje strojeva, radnih i pomoćnih prostorija i drugo do zdravog terena da se može pristupiti uređenju okoliša. 
</t>
  </si>
  <si>
    <t xml:space="preserve">OPĆI UVJETI
UREĐENJE TERENA
Općenito: Prilikom uređenja terena izvođač radova se mora pridržavati svih uvjeta i opisa u projektnoj dokumentaciji kao i važećih propisa.
GRADIVA:
Ovi radovi vezani su za uspostavljanje i osposobljavanje terena za građevinsku djelatnost, a odnose se na rezanje stabala, grana, čišćenje i sječu šiblja, otkopavanje i vađenje panjeva i skidanje travnatih busena (humusni sloj) i čišćenje gradilišta od svih nečistoća.
Na gradilištu se moraju, kako u pripremi tako i u izgradnji, organizirati i sprovoditi svi radovi tako da se ne ošteti prirodna slika okoline, da se ne oštete i unište razni uređaji (vodovod, elektrovodovi i sl.).
Čišćenje terena sastoji se u vađenju šiblja, rušenja ograda, građevina i svih postrojenja koja bi ometala izvršenje radova.
Obaranje drveća vrši se sječenjem drveća i vađenjem korijenja i panjeva. Poslije krčenja sve rupe treba ispuniti zemljom. Humusni sloj skida se u debljini od 15-30 cm.
</t>
  </si>
  <si>
    <t>NAPOMENE:
A) U svemu se pridržavati:
-općih uvjeta izvođenja,
-općih uvjeta pripremnih radova.
B) U slučaju odstupanja opisa stavke od navedenih općih uvjeta, primjenjuje se opis iz stavke.</t>
  </si>
  <si>
    <t>BETONSKI I ARMIRANO-BETONSKI RADOVI</t>
  </si>
  <si>
    <t xml:space="preserve">Izvedba pripremnih radova prije pristupanju radovima na uklanjanju postojećeg elemenata i uređenju okoliša Centra za mlade, a prije pristupanju radovima na rušenju, uklanjanju i demontaži. Stavka obuhvaća pregled, kontrolu mjera i veličinu postojećeg stanja, te utvrđivanje točnih koridora instalacija, kako bi se one zamjenile i prilagodile novim sadržajima, ili izradile nove, kao i drugi radovi koje je potrebno izvršiti kako bi se mogao definirati opseg radova, potrebni zahvati na objektu, na instalacijama i na ostalim sadržajima, te izraditi operativni plan aktivnosti (građevinski i instalaterski). </t>
  </si>
  <si>
    <t>Pripremne radove je obavezan izvršavati izvođač radova prije nego pristupi izvođenju i za vrijeme izvođenja radova na uređenju prostora, a u skladu sa projektom rušenja i demontaža, i projektom novog stanja, a prema funkcionalnim i tehničkim zahtjevima prilagodbe postojećeg prostora novim uvjetima koji su definirani građevinskim i instalaterskim projektima i odgovarajućim troškovnicima. Svi radovi koji će se izvoditi na uređenju postojećih prostora su specificirani projektnim zadatkom, projektima i detaljnim opisima u stavkama troškovnika. U pripremne radove uključiti i pregled projektne dokumentacije (građevinski i instalaterski dio) sa pripadajućim troškovnicima, a o svim nejasnoćama ili neusklađenostima pravovremeno izvjestiti investitora i projektanta. Obračun za obavljene pripremne radnje po predviđenim radnim satima stručnog radnika određenog stupnja obrazovanja.</t>
  </si>
  <si>
    <t>sati</t>
  </si>
  <si>
    <t>Privremena regulacija pješačkog i kolnog prometa ukolnih cesata. Ova stavka obuhvaća sljedeće radove, uključivo nabavu materijala:
- postavljanje novih i izmjena postojećih prometnih znakova svih vrsta, vertikalnih i horizontalnih
- nakon prestanka privremene regulacije prometa oznake vratiti u prvobitno stanje
- održavanje svih vertikalnih i horizontalnih
znakova za cijelo vrijeme trajanja privremene regulacije pješačkog i kolnog prometa
Cijenu treba ponuditi prema projektu privremene regulacije pješačkog i kolnog prometa, a ukoliko projekt ne postoji, plaćanje će se izvršiti prema računu službe koja je izvršila regulaciju.</t>
  </si>
  <si>
    <t>a) Rad</t>
  </si>
  <si>
    <t>b) Vertikalni prometni znakovi</t>
  </si>
  <si>
    <t>Razni nepredviđeni pripremni radovi. Rad izvesti isključivo po nalogu nadzornog inžinjera upisom u građevinski dnevnik. Po stvarno utrošenim satima ovjerenim od strane nadzornog inžinjera.</t>
  </si>
  <si>
    <t>Geomehaničko snimanje i izrada geomehaničkog elaborata prije početka izvedbe radova</t>
  </si>
  <si>
    <t>Geodetsko snimanje izvedenog stanja i unošenje u katastar.</t>
  </si>
  <si>
    <t>Narudžba nadležnoj elektrodistribucijskoj službi izlazak na gradilište i otpajanje priključaka i ispitivanje prije odobrenja za rušenje s aspekta sigurnosti od strujnog udara.</t>
  </si>
  <si>
    <t>Narudžba od iste nadležne službe osiguranje jednog privremenog priključka za potrebe gradilišta, za rasvjetu i strojeve, dimenzioniranog sukladno potrebnoj vršnoj snazi.</t>
  </si>
  <si>
    <t>Narudžba od nadležne vodoopskrbne službe  zatvaranje glavnog opskrbnog dovoda vode, odnosno svih ako ih je više, u priključnom šahtu, i ispustiti vodu iz svih cjevovoda. 
Narudžba od iste službe jednog priključnog, privremenog voda vode u priključnom šahtu, uz dodatak ventila, za potrebe gradilišta, dimenzioniranog za potreba pranja osoblja i mehanizacije.</t>
  </si>
  <si>
    <t>Narudžba od nadležne službe za telekomunikacije osiguranje privremenog priključka za potrebe gradilišta.</t>
  </si>
  <si>
    <t>Ispiranje jakim mlazom vode svih fekalnih vodova  u objektu i odmah zabrtviti odvodne priključke.
Organizirati jedan sanitarni čvor dimenzioniran prema broju osoblja, a koji mora imati zahode i mjesta za pranje osoblja, prema važećim propisima.
Osigurati higijensku slavinu (1 kom na 60 ljudi)</t>
  </si>
  <si>
    <t>1.   PRIPREMNI RADOVI</t>
  </si>
  <si>
    <t>2.   DEMONTAŽE I RUŠENJA</t>
  </si>
  <si>
    <t>Sve radove treba izvesti u skladu sa projektima, detaljima izvedbe te opisima iz stavki troškovnika, a uz poštivanje važećih normativa i tehničkih uvjeta, u kvaliteti traženoj projektom.Pri radu se treba obvezno pridržavati odredbi Zakona o zaštiti na radu, kao i odgovarajućih pravilnika. Ukoliko nadzorni inženjer uoči da se izvoditelj ili njegov kooperant ne pridržava istih, treba mu zabraniti daljnji rad dok ga ne organizira u skladu sa propisima. U tom slučaju svi troškovi prekida kao i troškovi investitora glede kašnjenja radova idu na teret izvoditelja, a prekid ne utječe na rok izvedbe radova.</t>
  </si>
  <si>
    <t>OPĆI UVJETI I NAPOMENE</t>
  </si>
  <si>
    <t>Sve radove treba izvesti po uputama i pod nadzorom ovlaštenih projektanata i nadzornih inženjera.</t>
  </si>
  <si>
    <t>Sve eventualne nejasnoće treba izvoditelj dogovoriti s investitorom ili nadzorom prije davanja ponude. Prije početka izvedbe radova, izvoditelj ili njegov kooperant dužan je predočiti detalje izvedbe radova i materijale za rad, i tek po pismenom odobrenju može otpočeti s radovima. Ukoliko izvoditelj ne riješi nedoumice ili detalje prije početka radova, sve eventualno nastale štete, prekide i nepredviđene radove dužan je nadoknaditi i izvesti na svoj trošak.</t>
  </si>
  <si>
    <t>ZAŠTITE</t>
  </si>
  <si>
    <t>Prije početka radova, treba izvesti zaštitu postojećih konstrukcija koji se tijekom radova ne demontiraju ili ruše, i isto uračunati u jediničnu cijenu rada, iako isto nije posebice navedeno u opisu stavke.</t>
  </si>
  <si>
    <t>Zaštita treba biti takva, da je potpuno funkcionalna i zaštićuje duži vremenski period, od početka radova sve do završetka izgradnje. Tijekom radova, izvoditelj je dužan zaštitu održavati u uporabnom stanju i po potrebi obnavljati ili popravljati.</t>
  </si>
  <si>
    <t>Ukoliko ipak greškom izvoditelja zbog nekvalitetno izvedne zaštite, neopreza ili prerano skinute zaštite dođe do oštećenja ili uništenja konstrukcije ili dijelova građevine, izvoditelj je dužan štetu na svoj trošak sanirati i nadoknaditi investitoru sve troškove u svezi s istim. Radove na popravku ili obnovi treba izvoditelj u takvom slučaju naručiti kod poduzeća specijaliziranog i dokazanog na odgovarajućim poslovima, koji su predmet radova. Takvo specijalizirano poduzeće mora prethodno odobriti investitor.</t>
  </si>
  <si>
    <t xml:space="preserve">U slučaju nepredviđenih nalaza (razne instalacije, stanje konstrukcije ili elemenata koje ne odgovara predviđenom i projektiranom stanju i sl. ) izvoditelj je dužan odmah na toj poziciji obustaviti radove i o tome obavijestiti nadzornog inženjera. Ukoliko se nakon potrebnih istražnih radnji bude tražio poseban režim rada na toj poziciji (nemogućnost izvođenja radova po predviđenim normativima i u nuđenim uvjetima) radovi će se nastaviti po režijskom satu uz sva prethodno dogovorena otežanja rada. </t>
  </si>
  <si>
    <t>Prije rušenja postojećih slojeva parternog uređenja (asfalt, beton, kulir ploče, travne ploče), potrebno je izraditi probni uzorak rušenja cca. 1,0x1,0m, kako bi se ustanovili postojeći slojevi i debljina slojeva, da se odredi potrebna visine rušenja za potrebe novih obloga.</t>
  </si>
  <si>
    <t>Pri rušenju većih komada konstrukcije ili stijena treba iste usitniti ili rezati na odgovarajuću veličinu koja ne ugrožava ljude i susjedne konstrukcije. Armaturu treba odrezati tako da ne strši izvan gabarita srušenih betonskih kostrukcija. Profile čeličnih nosivih i sličnih konstrukcija treba također rezati na prikladnu veličinu.</t>
  </si>
  <si>
    <t>Normu utroška sati za vršenje radova treba obvezno računati sa svim potrebnim dodatnim koeficijentima za otežanje radova, u svemu po GN za odgovarajuću vrstu radova. U koeficijentima treba posebnu pažnju obratiti na režim rada (položaj gradilišta  u gradu), pristupe kroz pješačku zonu i održavanje čistoće na pristupima, ishođenje svih potrebnih suglasnosti i dozvola, troškove komunalija kao i drugo što pripada u faktor gradilišta a nije posebno specificirano.</t>
  </si>
  <si>
    <t>DEMONTAŽE I RUŠENJA</t>
  </si>
  <si>
    <t>Čišćenje i raščišćavanje terena na površini uređivanja okoliša, a prije početka radova. Uključivo sječenje šiblja i grmlja, čupanje ili vađenje korijenja, čišćenje smeća, kao i ostali nespecificirani radovi. S utovarom, odvozom, istovarom i planiranjem na deponiji. Po m2 obrađene površine.</t>
  </si>
  <si>
    <t>Demontaža ulične rasvjete, blindiranje i zaštićivanje priključaka na lokaciji. Svi koeficijenti u cijeni. Po stvarno utrošenim satima.</t>
  </si>
  <si>
    <t>Rušenje kompletnih vanjskih površina na rubu obuhvata na dubine iskopa cca 30 cm (asfalt, zbijeni šljunak i nasip ispod i/ili betonske podloge).  S rušenjem pripadnih betonskih rubnjaka,drugih manjih, posebno nespecificiranih elemenata (slivnika i sl.) i dijelova u sklopu površina (u cijeni m2). Iskop s vertikalnim odsijecanjem. Izvesti pažljivo kako se ne bi oštetili dijelovi konstrukcije i susjedne plohe koji se ne ruše. S usitnjavanjem ruševina, utovarom i odvozom na deponij. Po m2.</t>
  </si>
  <si>
    <t>UKUPNO DEMONTAŽE I RUŠENJA:</t>
  </si>
  <si>
    <t>UKUPNO PRIPREMNI RADOVI:</t>
  </si>
  <si>
    <t>3.   ZEMLJANI RADOVI</t>
  </si>
  <si>
    <t>ZEMLJANI RADOVI - DONJI POSTROJ</t>
  </si>
  <si>
    <t>Prije početka ostalih radova (betoniranje, postava oplate) geomehaničar treba pregledati kvalitetu tla i odobriti početak radova.</t>
  </si>
  <si>
    <t>Ako se prilikom iskopa za temelje kuće naiđe na okršeni materijal, potrebno ga je ukloniti do srasle stijene i zamijeniti mršavim betonom ili kamenom drobinom zbijenom u slojevima.</t>
  </si>
  <si>
    <t>Ograničiti brzinu seizmičkih oscilacija za vrijeme razbijanja stijene u svrhu zaštite povijesne baštine u neposrednoj blizini lokacije.</t>
  </si>
  <si>
    <t>Svi iskopi obračunati su na bazi apsolutne kote terena +9,00m, odnosno relativne kote +/- 0,00.</t>
  </si>
  <si>
    <t>A.</t>
  </si>
  <si>
    <t>Strojno skidanje, široki iskop slojeva  u terenu u području obuhvata  u debljini 25 cm. Iskope vršiti kaskadno, prema profilima i visinskim kotama i propisanim nagibima po projektu. Sa utovarom, odvozom, istovarom i planiranjem na deponiji. Po m2 obrađene površine.</t>
  </si>
  <si>
    <t>Strojni iskop jame za temeljne trake korita za stablo, dubine takve da je temelj položen do min 30 cm visine u sraslo tlo. Krajnji obračun po m3 obrađene površine.</t>
  </si>
  <si>
    <t xml:space="preserve">Strojni iskop jame za temelje rasvjetnih stupova, dubine takve da je temelj položen do 30 cm visine u sraslo tlo. Ova stavka  obuhvaća: iskop, utovar u prijevozno sredstvo, i prijevoz na deponiju udaljenosti do 30 km te istovar na deponiji. Krajnji obračun po m3 obrađene površine. </t>
  </si>
  <si>
    <t>Čišćenje dna iskopa iz prethodnih stavki. Izvodi se kao uklanjanje okršenih komada, nevezanih kamenih blokova, eventualnih nakupina gline ili potpuno raspadnutih dijelova stijene. Tek nakon izvedbe ovog rada mogu se nastaviti daljnji radovi. Količine su procijenjene. Krajnji obračun po m2.</t>
  </si>
  <si>
    <t>Dobava materijala i zatrpavanje oko izvedenih temelja materijalom IV kategorije dobivenih iz iskopa. Izvesti u slojevima od 20 cm, s eventualnim vlaženjem i strojnim zbijanjem do potrebne zbijenosti. Uključivo strojni iskop i dovoz materijala s gradilišne deponije udaljene do 200 m udaljenosti.  Količine su procijenjene. Krajnji obračun po m3 stvarno izvedenih radova u zbijenom stanju.</t>
  </si>
  <si>
    <t>Izrada nasipa materijalom IV kategorije dobivenim iz iskopa, s razastiranjem u slojevima debljine do 20cm. Uključivo planiranje u visinama prema presjecima u nacrtu. Nasip je potrebno zbijati u slojevima. Uključivo vlaženje i strojno zbijanje do potrebne zbijenosti. Količine su procijenjene. Obračun po m3 stvarno izvedenih radova u zbijenom stanju.</t>
  </si>
  <si>
    <t xml:space="preserve">Odvoz viška materijala od iskopa na gradsku deponiju do na 30 km udaljenosti. Uključivo strojni utovar u vozilo, prijevoz, istovar i planiranje na deponiji, sve takse deponije i drugi neposredno vezani troškovi. Količina je procjenjena. </t>
  </si>
  <si>
    <t xml:space="preserve">Odvoz materijala od iskopa na gradilišnu deponiju do na 200 m udaljenosti. Odnosi se samo na materijal koji će se moći uporabiti za zatrpavanje. Uključivo strojni utovar, prijevoz, istovar i planiranje na deponiji. Količina je procjenjena. </t>
  </si>
  <si>
    <t xml:space="preserve">Uređenje posteljice (sloj ispod nosivog sloja tampona) za kolnu i pješačku površinu u okolišu Centra za mlade. Stavkom je predviđeno uređenje i zaštita posteljice do izrade tamponskog sloja. Stavkom su obuhvaćeni sljedeći radovi: planiranje posteljice na projektom predviđene kote, rješenje odvodnje posteljice, sabijanje posteljice. U cijenu stavke su uključeni svi pripremni i pomoćni radovi, alati i materijali. Obračun po m² uređene posteljice.
</t>
  </si>
  <si>
    <t>Izlazak projektanta na lokaciju u vrijeme iskopa i dodatna projektantska obrada. Obračun po stvarno utrošenim satima.</t>
  </si>
  <si>
    <t>Izlazak ovlaštenog revidenta na lokaciju najmanje 2 puta, ili po dogovoru. Obračun po stvarno utrošenim satima.</t>
  </si>
  <si>
    <t>m3</t>
  </si>
  <si>
    <t>ZEMLJANI RADOVI - DONJI POSTROJ UKUPNO:</t>
  </si>
  <si>
    <t>B.</t>
  </si>
  <si>
    <t>ZEMLJANI RADOVI - GORNJI POSTROJ</t>
  </si>
  <si>
    <t>Izrada podloga ispod kolovoznih prometnih površina okoliša.</t>
  </si>
  <si>
    <t>Obračun vršiti prema m2 izrađenog potrebnog sloja.</t>
  </si>
  <si>
    <t>Izrada podloga ispod pješačkih površina na trgu.</t>
  </si>
  <si>
    <t xml:space="preserve">Dobava i dostava prirodnog šljunka, te izrada donjeg nosivog sloja (tampon) za podlogu ispod prometnih površina. Debljina podloge 10-20cm (prema projektu). Izrada ovog sloja može početi, tek pošto je posteljica uređena i ispitana. Za izradu ovog sloja koristiti materijal odgovarajućeg granulometrijskog sastava I propisane čistoće, što je potrebno prethodno ispitati. Materijal nabijati odgovarajućim vibracionim strojevima, a zbijenost mora biti barem 90MN/m2 za kolovozne površine_parkiralište (požarni put)  što je potrebno ispitati kružnom pločom f 30cm, prema propisima. U svemu prema projektu. </t>
  </si>
  <si>
    <t>Pješačke površine okoliša:</t>
  </si>
  <si>
    <t>Kolovozne prometne površine (parkiralište):</t>
  </si>
  <si>
    <t>4.   BETONSKI I ARMIRANO-BETONSKI RADOVI</t>
  </si>
  <si>
    <t>Beton treba tijekom ugradnje i zbijanja zaštititi od insolacije, jakog vjetra, smrzavanja, vode, kiše i snijega. Naknadno dodavanje vode, cementa, površinskih otvrđivača ili sličnih materijala nije dopušteno.
NJEGOVANJE UGRAĐENOG BETONA:
Neposredno nakon betoniranja beton treba zaštititi:                                                                                                                       
 -da se skupljanje svede na najmanju mjeru,                                                                                                                        
 -da se postigne potrebna površinska čvrstoća,                                                                                                                                 
-da se osigura dovoljna trajnost površinskog sloja,                                                                                                                         
-od prebrzog isušivanja,                                                                                                                                                          
-od brze izmjene topline između betona i zraka,                                                                                                                                                    
-od smrzavanja,                                                                                                                                                                            
-od štetnih vibracija, udara ili drugih oštećivanja.
Pogodni su sljedeći postupci njegovanja pripremljeni odvojeno ili uzastopno:                                                                      
-držanje betona u oplati,                                                                                                                                                   
-pokrivanje površine betona paronepropusnim folijama,                                                                                                          
-pokrivanjem vlažnim materijalima i njihovom zaštitom od sušenja,                                                                                    
-držanjem površine betona vidljivo vlažnom prikladnim vlaženjem,                                                                                                 
-primjenom zaštitnog premaza utvrđene uporabivosti.
Postupci njegovanja trebaju osigurati nisku evaporaciju vlage iz površinskog sloja betona ili držati površinu stalno vlažnom. Njegovanje površine betona treba započeti odmah po završetku zbijanja i površinske obrade. Ako projektom betona nije drugačije određeno, njegovanje betona mora trajati najmanje 7 dana ili ne manje od vremena koje je potrebno da beton postigne 50% uvjetovane tlačne čvrstoće.
Ukoliko se zaštita od isušivanja vrši polijevanjem, voda ne smije biti hladnija od temperature površine betona, kako ne bi došlo do ubrzavanja i diferencijalnih termijskih stezanja betona koja mogu izazvati stvaranje pukotina. Ukoliko se zaštita od isušivanja vrši postupkom zatvaranja betonskih površina prskanjem kemijskim sredstvima, njihovo djelovanje treba provjeriti u tijeku predhodnih ispitivanja betona.</t>
  </si>
  <si>
    <t>Betoniranje AB podloge betonom C30/37 debljine 15 cm. Ugradba strojna.</t>
  </si>
  <si>
    <t>Rad treba uskladiti s radom na  iskopu (vidi zemljane radove). Uključivo potrebno razupiranje i podupiranje iskopa i postojećih temelja. Izvesti prema uputi i detaljima iz statičkog proračuna. Sva otežanja i potrebna prilagođenja u cijeni. Konstrukcija srednjeg presjeka. Ugradba strojna</t>
  </si>
  <si>
    <t>Betoniranje mršavog betona ispod temelja betonom C12/15 debljine 5 cm, konstrukcija malog presjeka. Ugradba strojna.</t>
  </si>
  <si>
    <t>Betoniranje ab temeljnih stopa rasvjetnih tijela  deb. 60 cm betonom C30/37 u rubnoj drvenoj glatkoj oplati.</t>
  </si>
  <si>
    <t>Rad treba uskladiti s radom na  iskopu (vidi zemljane radove). Uključivo potrebno razupiranje i podupiranje iskopa i postojećih temelja. Izvesti prema uputi i detaljima iz statičkog proračuna. Sva otežanja i potrebna prilagođenja u cijeni. Konstrukcija srednjeg presjeka. Ugradba strojna.</t>
  </si>
  <si>
    <t>Betoniranje ab temeljnih traka korita za zelenilo 50cm iznad poda betonom C30/37 u rubnoj drvenoj glatkoj oplati.</t>
  </si>
  <si>
    <t>Betoniranje raznih manjih posebno nespecificiranih ab konstrukcija betonom C25/30 u glatkoj  oplati sa podupiranjem. Ugradba ručna. Male količine. Količina procjenjena. Obračun prema stvarno izvedenim količinama.</t>
  </si>
  <si>
    <t>Beton C30/37</t>
  </si>
  <si>
    <t>Beton C12/15</t>
  </si>
  <si>
    <t xml:space="preserve"> - beton</t>
  </si>
  <si>
    <t xml:space="preserve"> - oplata</t>
  </si>
  <si>
    <t>ARMATURA: Dobava, doprema, izmjera, rezanje, savijanje postava i vezivanje armature jednostavne i srednje složenosti. Čelik kvalitete B500A. Količine su aproksimativne, a točne će se definirati izvedbenim projektom. Po kg.</t>
  </si>
  <si>
    <t xml:space="preserve"> - šipke, mreže</t>
  </si>
  <si>
    <t>BETONSKI I ARMIRANO-BETONSKI RADOVI UKUPNO:</t>
  </si>
  <si>
    <t>5.   RAZNI RADOVI</t>
  </si>
  <si>
    <t>RAZNI RADOVI</t>
  </si>
  <si>
    <t>Čišćenje površina oko centra za vrijeme gradnje i nakon završetka kompletnih obrtničkih i građevinskih radova, uključujući i svu bravariju i urbanu opremu. Predviđa se dvostruko čišćenje (u cijeni). Uključivo odvoz šute i smeća na gradilišnu deponiju. Po m2.</t>
  </si>
  <si>
    <t>Zatvaranje raznih šliceva i prodora u ab konstrukcijama. Izvesti cem. mortom ili mikrobetonom C30/37. Rad izvesti isključivo po nalogu nadzornog inženjera upisom u građevinski dnevnik. Uključivo potrebna oplata za zatvaranje i podupiranje iste. Količine su informativne. Male količine i sva otežanja u cijeni. Po m3/m1 stvarno ugrađenog morta (betona).</t>
  </si>
  <si>
    <t xml:space="preserve"> - prodori</t>
  </si>
  <si>
    <t xml:space="preserve"> - šlicevi</t>
  </si>
  <si>
    <t>Razne manje zidarske pripomoći i pomoćni radovi obrtnicima i instalaterima. Rad izvesti isključivo po nalogu nadzornog inžinjera upisom u građevinski dnevnik. Po stvarno utrošenim satima ovjerenim od strane nadzornog inženjera.</t>
  </si>
  <si>
    <t xml:space="preserve"> - radnik PKV</t>
  </si>
  <si>
    <t xml:space="preserve"> - radnik VKV</t>
  </si>
  <si>
    <t>RAZNI RADOVI UKUPNO:</t>
  </si>
  <si>
    <t>6.   ZAVRŠNE PODNE OBLOGE</t>
  </si>
  <si>
    <t>ZAVRŠNE PODNE OBLOGE</t>
  </si>
  <si>
    <t>Detaljni plan nanošenja premaza je prikazan u arhitektonskom projektu. Obračun za premaz i rad po m2 ugrađenog materijala.</t>
  </si>
  <si>
    <t>Izvođač je obavezan prethodno napraviti uzorak - probnu dionicu uz pregled i odobrenje glavnog projektanta upisom u građevinski dnevnik.</t>
  </si>
  <si>
    <t>ZAVRŠNE POPDNE OBLOGE UKUPNO</t>
  </si>
  <si>
    <t>Prije početka izvođenja radova, izvoditelj je obvezan dostaviti projektantu na pregled i izbor uzorke materijala za oblaganje kao i detalje izvođenja, i tek po izboru i odobrenju projektanta može otpočeti sa radovima. Ukoliko se ugrade materijali koje projektant nije odobrio i (ili) u neodgovarajućoj kvaliteti i (ili) različito s obzirom na odobreni projekt oblaganja i detalje, radovi će se morati ponoviti u traženoj kvaliteti, izboru i po projektu uz prethodno uklanjanje neispravnih radova. Izrada detalja neće se posebno platiti već predstavlja trošak i obvezu izvoditelja.</t>
  </si>
  <si>
    <t>Prilikom izvođenja radova mora se izvoditelj striktno pridržavati usvojenih i od strane projektanta prihvaćenih materijala i ovjerenih detalja.</t>
  </si>
  <si>
    <t>Svi materijali koji se ugrađuju moraju obvezno biti ispitani i certifikati priloženi. Ukoliko ne postoje domaće norme, treba priložiti rezultate ispitivanja koji zadovoljavaju odredbe normi DIN ili EN.</t>
  </si>
  <si>
    <t>Cijenom izvedbe radova treba obvezno uključiti sve materijale koji se ugrađuju i koriste (osnovne i pomoćne materijale), sav potrebna rad (osnovni i pomoćni) na izvedbi radova do potpune gotovosti i funkcionalnosti istih, sve transporte i prijenose do i na gradilištu sve do mjesta ugradbe, sva potrebna uskladištenja i zaštite, sve potrebne zaštitne konstrukcije i skele, kao i sve drugo predviđeno mjerama zaštite na radu i pravilima struke.</t>
  </si>
  <si>
    <t>ZAVRŠNE PODNE OBLOGE UKUPNO:</t>
  </si>
  <si>
    <t>Prije izvedbe radova izvoditelj je dužan izraditi i projektantu predočiti uzorke opreme. Tek nakon izbora i odobrenja projektanta može se otpočeti rad montaže.</t>
  </si>
  <si>
    <t>Izvoditelj treba kvalitetu opreme dokazati odgovarajućim certifikatima.Svi troškove za ishođenje certifikata predstavljaju obvezu i trošak izvoditelja.</t>
  </si>
  <si>
    <t>Jediničnom cijenom izvedbe treba obuhvatiti opremu, kompletnu ugradnju, potrebna uputstva za uporabu i održavanje, certifikate i sve drugo do potpune funkcionalnosti.</t>
  </si>
  <si>
    <t>Cijenom izvedbe radova treba obvezno uključiti sve materijale koji se ugrađuju i koriste (osnovne i pomoćne materijale), sav potrebna rad (osnovni i pomoćni) na izvedbi radova do potpune gotovosti i funkcionalnosti istih, sve istovare, transporte i prijenose do i na gradilištu sve do mjesta ugradbe, sva potrebna uskladištenja i zaštite, sve potrebne zaštitne konstrukcije i skele, kao i sve drugo predviđeno mjerama zaštite na radu i pravilima struke.</t>
  </si>
  <si>
    <t xml:space="preserve">Urbana oprema se montira na pripremljene temelje (stupovi rasvjete, klupe, stupići za ograničavanje prometa, jarboli). Obračunava se po komadu kompletnog završenog, montiranog, funkcionalnog elementa.
</t>
  </si>
  <si>
    <t>URBANA OPREMA</t>
  </si>
  <si>
    <t>Dobava i montaža vanjske klupe od betona_mala fotelja betonirana u jutenoj vreći. Fotelja dimenzije cca. 80x50 cm. Beton je klase C 25/30. Obračun po kom.</t>
  </si>
  <si>
    <t>Dobava i montaža vanjske klupe od betona_veća fotelja betonirana u jutenoj vreći. Fotelja dimenzije cca. 120x50 cm. Beton je klase C 25/30. Obračun po kom.</t>
  </si>
  <si>
    <t>U jediničnu cijenu uračunata oplata, beton i armatura.</t>
  </si>
  <si>
    <t xml:space="preserve">Dobava i montaža vanjskog stola od betona_mali okrugli stol. Stol dimenzije cca. Ø 100 cm. Beton je klase C 25/30. Obračun po kom. </t>
  </si>
  <si>
    <t>Dobava i montaža vanjskog stola od betona_veliki okrugli stol. Stol dimenzije cca. Ø 300 cm. Beton je klase C 25/30. Obračun po kom.</t>
  </si>
  <si>
    <t xml:space="preserve">TIP 2402 KOŠ ZA OTPATKE OKRUGLI DRVO 
TEHNIČKI PODACI 
Montaža: na pripremljenu betonsku podlogu ili temelj
Dimenzije (DxŠxV): 400 x 400 x 600 mm
Masa: 14 kg
Zapremina: 25 L
Radionička izrada, doprema i postava koša za smeće za skupljanje komunalnog otpada  U boji po izboru projektanta.    IZVEDBA
- Koš se sastoji od konstrukcije  izrađene od pocinčanog čelika zaštićenog zapečenim prahom sa oblogom od sibirskog ariša zaštićenog ekološkim impregnatorima na bazi vode, te od umetka od pocinčanog čelika
- Pražnjenje koša vađenjem umetka
Završna obrada svih čeličnih dijelova su toplo cinčanje te prekrivanje UV-stabilizirajućim zapečenim prahom.
Svi drveni dijelovi zaštićeni su ekološkim impregnatorima na bazi vode.
</t>
  </si>
  <si>
    <r>
      <t xml:space="preserve">Klupa 237  namijenjena je za sjedenje tri. Nosivost klupe do 400 kg.
Dimenzije klupe: </t>
    </r>
    <r>
      <rPr>
        <b/>
        <sz val="12"/>
        <rFont val="Arial"/>
        <family val="2"/>
        <charset val="238"/>
      </rPr>
      <t xml:space="preserve">1000 x 745 x 847 </t>
    </r>
    <r>
      <rPr>
        <sz val="12"/>
        <rFont val="Arial"/>
        <family val="2"/>
        <charset val="238"/>
      </rPr>
      <t xml:space="preserve">mm (Dužina x Širina x Visina)
Konstukcija klupe izrađena je od čelika S235 naknadno zaštičen vručim cinčanjem.
Svi oštri rubovi na konstrukciji su zaobljeni
Sve izvedbe zavara su EXC - 2
Boja konstukcije odabire se prema RAL karti (zaštita C2-H).
Sjedište klupe je izrađeno od drvenih letvica (ariš), dimenzija: 40 x 40 x 1800 mm.
Svaka letvica je vijčano spojena za konstrukciju bez vidljivog spoja.
Letvice su zaštićene bojom na bazi vode i samim time spadaju u grupu EKO proizvoda.
Ton boje za letvice se odabire prema Adler karti.
Klupa kao gotov proizvod se montira na pripremljene betonske temelje sidrenim vijcima, 
razred čvrstoće betononskih temelja C 16/20.
</t>
    </r>
  </si>
  <si>
    <t>URBANA OPREMA UKUPNO:</t>
  </si>
  <si>
    <t>2.  Izvoditelj radova dužan je u svemu pridržavati se mjera zaštite na radu, zaštite od požara i svih drugih mjera zaštite čovjekova okoliša sa svrhom da spriječi ugrožavanje života i zdravlja osoba i da spriječi štete koje bi nepoduzimanjem tih mjera mogle nastati na susjednim objektima, instalacijama, uređajima i okolišu.</t>
  </si>
  <si>
    <t>Ukoliko u izvedbi dođe do odstupanja od projekta bez prethodne suglasnosti nadzornog inženjera i projektanta, greške moraju biti ispravljene i izvedene u skladu sa projektom. Troškove ispravka snosi izvoditelj radova. Sva dogovorena odstupanja od projekta moraju biti po nadzornom ineženjeru upisana u građevinski dnevnik. Rok ispravka treba biti što kraći, a utvrđuje ga nadzorni inženjer prema karakteru radova i upisuje u građevinski dnevnik.</t>
  </si>
  <si>
    <t>4.  U sklopu nadzora investitor je obvezan osigurati provedbu kontrolnih ispitivanja radova i materijala (kemijska analiza tla – pH, P2O5, K2O, N i org. tvari Al metodom, te potvrda o podrijetlu i zdravstvenom stanju biljnog materijala) da se dobije objektivna slika o postignutoj kvaliteti izvedenog objekta.</t>
  </si>
  <si>
    <t>5.  Sve izvedene ‘više radnje’ i neophodni vantroškovnički radovi upisati će se u građevinski dnevnik i obračunati po ponudbenim cijenama ili za vantroškovničke radove po prethodno utvrđenoj cijeni. ‘Manje radnje’ se također moraju evidentirati u građevinskom dnevniku.</t>
  </si>
  <si>
    <t xml:space="preserve">1.  Izvoditelj radova je dužan prije početka radova dostaviti naručiocu ili nadzornom inženjeru  plan    organizacije gradilišta i tehničke opreme, te operativni plan izvršenja ugovorenih radova. </t>
  </si>
  <si>
    <t>Organizacija gradilišta, tehnička oprema i potrebna mehanizacija moraju biti u skladu sa  specifičnim zahtjevima koje postavlja sam zadatak.</t>
  </si>
  <si>
    <t>2.  Sakupljeni materijal od iskopa mora se u najkraćem roku otpremiti sa gradilišta na gradski depo ili na mjesto koje odredi nadzorni organ.</t>
  </si>
  <si>
    <t>RADOVI S BILJNIM MATERIJALOM</t>
  </si>
  <si>
    <t>Eventualne izmjene vrsta ili uzrasta mogu se izvršiti isključivo uz suglasnost projektanta.</t>
  </si>
  <si>
    <t>2.  Iskolčenje za sadnju vrši izvoditelj radova na osnovu projektiranih elemenata.</t>
  </si>
  <si>
    <t>3.  Prije početka radova pregled iskolčenja vrše nadzorni inženjer i projektant, te potvrđuju elemente iskolčenja ili utvrđuju potrebne korekcije. Sve u okviru nadzora donesene odluke upisuju se u građevinski dnevnik.</t>
  </si>
  <si>
    <t>4.  Konačna primopredaja uređenih zelenih površina vrši se dvije vegetacijske sezone po uređenju zelenila.</t>
  </si>
  <si>
    <t>5.  Izvoditelj radova u tom razdoblju mora održavati izvedeno zelenilo po najvišim standardima.</t>
  </si>
  <si>
    <t>1.  Osnovni tehnički uvjeti za osiguranje kvalitete materijala i radova iz ovog projekta sastavni su dijelovi troškovnika, te su s tim u svezi obvezni.</t>
  </si>
  <si>
    <r>
      <rPr>
        <sz val="12"/>
        <color indexed="8"/>
        <rFont val="Arial CE"/>
        <family val="2"/>
      </rPr>
      <t>3.  Svi radovi moraju se izvoditi stručno i prema projektu, a u</t>
    </r>
    <r>
      <rPr>
        <sz val="12"/>
        <color indexed="8"/>
        <rFont val="Arial"/>
        <family val="2"/>
      </rPr>
      <t xml:space="preserve"> skladu sa najnovijim strukovnim saznanjima.</t>
    </r>
  </si>
  <si>
    <r>
      <rPr>
        <sz val="12"/>
        <color indexed="8"/>
        <rFont val="Arial CE"/>
        <family val="2"/>
      </rPr>
      <t>Za sve nejasnoće prilikom izvedbe izvoditelj radova je dužan zatražiti objašnjenje od nadzornog inženjera koji se pri tome, kao i pri donošenju odluka koje bi mijenjale postojeće projektno rješenje mora usaglasi</t>
    </r>
    <r>
      <rPr>
        <sz val="12"/>
        <color indexed="8"/>
        <rFont val="Arial"/>
        <family val="2"/>
      </rPr>
      <t>ti sa projektantom.</t>
    </r>
  </si>
  <si>
    <t>PLAN ORGANIZACIJE GRADILIŠTA, TEHNIČKA OPREMA I POTREBNA MEHANIZACIJA</t>
  </si>
  <si>
    <t>6.  Nakon dovršetka radova po pojedinim fazama i u cjelini, potrebno je odvesti sve zaostale materijale i ostaviti radilište ogledno čisto, a moguće štete nastale radom vozila, strojeva ili nepažnjom radnika moraju se otkloniti i dovesti u prvobitno stanje o trošku izvoditelja radova.</t>
  </si>
  <si>
    <t>2.  Plan organizacije gradilišta, tehničke opreme i mehanizacije, te operativni plan potvrđuje investitor putem nadzornog inženjera u suradnji s projektantom. Plan je sastavni dio građevinskog dnevnika.</t>
  </si>
  <si>
    <r>
      <rPr>
        <sz val="12"/>
        <color indexed="8"/>
        <rFont val="Arial"/>
        <family val="2"/>
      </rPr>
      <t>1.  Zemljani radovi  iskopa vrše se prema projektu p</t>
    </r>
    <r>
      <rPr>
        <sz val="12"/>
        <color indexed="8"/>
        <rFont val="Arial CE"/>
        <family val="2"/>
      </rPr>
      <t>osebno pazeći na blizinu postojećeg drveća kada je nužno primijeniti mjere zaštite debla i korijenovog sustava.</t>
    </r>
  </si>
  <si>
    <r>
      <rPr>
        <sz val="12"/>
        <color indexed="8"/>
        <rFont val="Arial"/>
        <family val="2"/>
      </rPr>
      <t>3</t>
    </r>
    <r>
      <rPr>
        <sz val="12"/>
        <color indexed="8"/>
        <rFont val="Arial CE"/>
        <family val="2"/>
      </rPr>
      <t>.  Kvalitetu tla (opskrbljenost makroparametrima – OPĆE ODREDBE – stavka 4.) za ugradbu mora potvrditi na osnovu uzorka stručna organizacija koju odredi investitor. Prihvaćanje kvalitete tla nakon dobivenih rezultata, odnosno potrebu dopune hranjivih vrijednosti ponuđenog tla od strane izvoditelja radova potvrđuju nadzorni inženjer i projektant. Odluka se unosi u građevinski dnevnik.</t>
    </r>
  </si>
  <si>
    <r>
      <rPr>
        <sz val="12"/>
        <color indexed="8"/>
        <rFont val="Arial CE"/>
        <family val="2"/>
      </rPr>
      <t>1.  Nakon odobrene kvalitete izvršenih pripremnih i zemljanih radova, na budućim zelenim površinama vrši se sadnja materijalom čiju su kvalitetu prethodno potvrdili nadzorni inženjer i projektant. Suglasnost za sadnju odobrenog materijala unosi se u građevi</t>
    </r>
    <r>
      <rPr>
        <sz val="12"/>
        <color indexed="8"/>
        <rFont val="Arial"/>
        <family val="2"/>
      </rPr>
      <t>nski dnevnik. Sav biljni materijal mora imati potvrde o zdravstvenom stanju i garanciju o vrsti i sorti, odnosno kod sjemena (trava) o sastavu smjese.</t>
    </r>
  </si>
  <si>
    <r>
      <rPr>
        <sz val="12"/>
        <color indexed="8"/>
        <rFont val="Arial"/>
        <family val="2"/>
      </rPr>
      <t>Sadnja se mož</t>
    </r>
    <r>
      <rPr>
        <sz val="12"/>
        <color indexed="8"/>
        <rFont val="Arial CE"/>
        <family val="2"/>
      </rPr>
      <t>e vršiti isključivo u biološki povoljnim terminima za sadnju zbog postizanja što veće uspješnosti sadnje i budućeg razvoja sadnica.</t>
    </r>
  </si>
  <si>
    <t>Držač bicikla 602 je podni držač bicikla spiralnog oblika, namijenjen je za držanje 5 bicikli,
s mogućnošću parkiranja bicikli s obje strane držača.
Dimenzije držača: 2000 x 470 x 430 mm (Dužina x Širina x Visina)
Konstukcija držača može biti izrađena od Inox (AISI 304 ili 316) ili od čelika S235 naknadno 
zaštičen vrućim cinčanjem.
Svi oštri rubovi na konstrukciji su zaobljeni
Sve izvedbe zavara su EXC - 2
Boja konstukcije odabire se prema RAL karti (zaštita C2-H)
Držač bicikla kao gotov proizvod se montira na pripremljene betonske temelje sidrenim vijcima, 
razred čvrstoće betononskih temelja C 16/20.</t>
  </si>
  <si>
    <t>REKAPITULACIJA GRAĐEVINSKO - OBRTNIČKIH RADOVA</t>
  </si>
  <si>
    <t>PRIPREMNI RADOVI UKUPNO:</t>
  </si>
  <si>
    <t>DEMONTAŽE I RUŠENJA UKUPNO:</t>
  </si>
  <si>
    <t xml:space="preserve">U svim stavkama troškovnika ponuđena cijena treba obuhvatiti nabavu, transport, ugradnju te spajanje opreme i kabela, a u svemu prema priloženoj tehničkog dokumentaciji i važećim propisima.
Radove izvoditi s kvalificiranom i stručnom radnom snagom.
Instalacijski materijal kao stopice, obujmice, razvodne kutije, tiple, izolir vrpca i slično, obuhvatiti u cijeni kabela, instalacijskih cijevi odnosno opreme, a sve prema važećem normativu.
Uvozni materijal - oprema mora imati odgovarajući certifikat o sukladnosti (deklaraciju).
Građevinsku pripomoć (proboji, štemanje i sl.) uključiti u jediničnu cijenu.
Ispitivanje instalacije prema odredbama iz Tehničkog propisa za niskonaponske instalacije (NN 05/2010), treba izvesti trgovačko društvo.
Sva odstupanja od projekta izvođač je dužan unijeti u dokumentaciju izvedenog stanja i predati Investitoru.
U razvodne ploče odložiti shemu izvedenog stanja. Prije narudžbe materijala količine provjeriti na licu mjesta.
Za sve nejasnoće kod izrade ponude ponuđač treba konzultirati nacrtni dio projekta, a ako ih ni tada nije otklonio treba se konzultirati s projektantom.
Osim proizvoda navedenih u troškovniku mogu se nuditi i proizvodi odgovarajućih karakteristika od drugih proizvođača, s time da se mora navesti što se i od kojeg proizvođača nudi. U protivnom se neće priznati odstupanje od projektom predviđenih proizvoda.
</t>
  </si>
  <si>
    <t>NAPOMENA: U jediničnu cijenu stavke, uz koju se primjenjuju, uračunati dobavu, montažu i spajanje sa svim potrebnim sitnim materijalom, također uračunati sva potrebna dubljenja šliceva, proboja zidova i međukatne konstrukcije, kao i zatvaranje šlica grubom i finom žbukom te označavanje i spajanje kabela na oba kraja.</t>
  </si>
  <si>
    <t>ZEMLJANI RADOVI - GORNJI POSTROJ UKUPNO:</t>
  </si>
  <si>
    <t>MICROTOPPING SIVI - Dobava, doprema i nanošenje materijala sastavljenog od tekućeg polimera i posebne cementne mješavine koja se ručno mješa prije svake aplikacije, ovisno o konačnom rezultatu koji želi investitor. Debljina nanosa 3 mm.</t>
  </si>
  <si>
    <t>Microtopping može pokriti bilo koju vrstu površine zbog svojih izvanrednih prijanjajućih svojstava. Njegova otpornost na udar, abraziju i kompresiju čine ga pogodnim za čak i teški promet i za svaku okolinu. To vrijedi za interijere, eksterijere i mjesta koja su najizloženija atmosferskim utjecajima. Microtopping sprječava prodiranje vode te je otporan na soli za odmrzavanje, kao i na UV zrake.</t>
  </si>
  <si>
    <t>Microtopping se radi miješanjem polimera na bazi vode koji su u potpunosti slobodni od hlapivih organskih spojeva, sa prirodnim, cementnim sastojcima. Poseban tekući polimer mješa se sa Microtopping baznim slojem koji sadrži veće granule kvarcnog pijeska i sa Microtopping Završnim slojem koji sadrži finije čestice kvarcnog pijeska za glatki završni izgled. Rezultat je zaštitni, ultra-otporan materijal s mnogim estetskim karakteristikama betona.</t>
  </si>
  <si>
    <t>Primjena Microtoppinga je prilagođena svakom klijentu u nekoliko jednostavnih koraka. Nakon pripreme proizvoda, postojeća podloga na koju se aplicira microtopping mora biti zaglađena. Aplicira se jedan sloj baznog sloja, nakon čega slijedi jedan ili dva sloja Microtopping završnog sloja kako bi se postigao izgled prema željama klijenata.</t>
  </si>
  <si>
    <t>MICROTOPPING TAMNO SIVI - Dobava, doprema i nanošenje materijala sastavljenog od tekućeg polimera i posebne cementne mješavine koja se ručno mješa prije svake aplikacije, ovisno o konačnom rezultatu koji želi investitor. Debljina nanosa 3 mm.</t>
  </si>
  <si>
    <t>SVEUKUPNO GRAĐEVINSKO - OBRTNIČKI RADOVI (bez PDV-a):</t>
  </si>
  <si>
    <t xml:space="preserve"> - Kanal iz polimernog betona duljine 1,0 m</t>
  </si>
  <si>
    <t xml:space="preserve"> - Sabirnik iz polimernog betona duljine 0,5 m</t>
  </si>
  <si>
    <t xml:space="preserve"> - Pokrovna rešetka od vruče poc. čelika duljine 1,0 m</t>
  </si>
  <si>
    <t xml:space="preserve"> - betonska posteljica za linijsku rešetku</t>
  </si>
  <si>
    <t xml:space="preserve">Strojni iskop  rova  bez obzira na kategoriju tla prema odredbama projekta, s utovarom iskopanog materijala u transportno sredstvo i odvoz na privremenu deponiju udeljenosti do 5 km koju osigurava izvođač radova. Stavka uključuje i proširenje iskopa na mjestu ugradnje kamenih ploča (10 cm šire sa svake strane rova) i betonske staze (dio kanala OB-2 i FK-3, skida se cijela staza). Dubina rova prema uzdužnom profilu, a poprečni profil je prema danom detalju. Dno kanala treba ručno isplanirati na točnost ± 2 cm uz zasijecanje svih neravnina. U jediničnu cijenu uračunato je uklanjanje obrušenog materijala u jami u bilo kojoj fazi radova. Priznaje se iskop po normalnim profilima, prekop se neće priznati. Eventualna proširenja koja mogu nastati ovisno o tehnologiji iskopa izvođač je dužan u kalkulirati u jediničnu cijenu. Stavkom je obuhvaćena i izrada prijelaza preko rova. Obračun po m3 iskopanog materijala u sraslom stanju. </t>
  </si>
  <si>
    <t xml:space="preserve">Planiranje dna rova cjevovoda prema projektiranoj širini i uzdužnom padu dna rova. Dno rova mora biti isplanirano na točnost +/- 2 cm i mora biti tvrdo. Stavkom je predviđeno otesavanje, planiranje i djelomično nabijanje dna rova s izbacivanjem suvišnog materijala iz rova na udaljenost min 1 m od ruba rova. </t>
  </si>
  <si>
    <t xml:space="preserve">Izrada posteljice (ispod cijevi) sitnim materijalom, krupnoće zrna 0-8 mm, sa propisanim nabijanjem. Pripremljeni materijal dovesti, ubaciti u jarak, razgrnuti i poravnati prema niveleti uzdužnog profila, tako da debljina posteljice ispod cijevi bude 10 cm. Posteljica mora biti ravna i prilagođena obliku cijevi u uzdužnom smjeru da cijev po cijeloj duljini naliježe na istu. Podmetanje kamena ispod cijevi ili podupiranje najstrože se zabranjuje. U cijeni je sav rad i materijal. Ispod linijske rešteke izvodi se posteljica od betona debljine 15 cm. Obračun po m3 izvedene posteljice. </t>
  </si>
  <si>
    <t>Izrada obloge cijevi (iznad cijevi) sitnim materijalom, krupnoće zrna do 8 mm, sa propisanim nabijanjem.  Nakon polaganja cijevi na posteljicu i montaže cjevovoda, cijevi zasuti opisanim sitnim materijalom do 40 cm iznad tjemena  cijevi, uz pažljivo nabijanje i polijevanje. Obračun po m3 izvedene obloge i zasipa u zbijenom stanju.  U cijeni je sav rad i materijal.</t>
  </si>
  <si>
    <t xml:space="preserve"> - posteljica za odvodnu cijev</t>
  </si>
  <si>
    <t xml:space="preserve"> - cijev DN200</t>
  </si>
  <si>
    <t>7.   URBANA OPREMA</t>
  </si>
  <si>
    <t>8.    KRAJOBRAZ (ZELENILO)</t>
  </si>
  <si>
    <t>KRAJOBRAZ (ZELENILO)</t>
  </si>
  <si>
    <t>KRAJOBRAZ (ZELENILO) UKUPNO:</t>
  </si>
  <si>
    <t>GRAĐEVINSKI I OBRTNIČKI RADOVI:</t>
  </si>
  <si>
    <t>ELEKTROISNTALACIJE I JAVNA RASVJETA:</t>
  </si>
  <si>
    <t>Dobava i montaža vanjskog roštilja od betona. Roštilj dimenzije 50x50x50 cm. Beton je klase C 25/30. Obračun po kom.</t>
  </si>
  <si>
    <t>Dobava i montaža parkovnih rubnjaka dimenzije 8x20x100 cm. Rubnjaci se postavljaju oko hodnih staza. Obračun po m.</t>
  </si>
  <si>
    <t>U jediničnu cijenu uračunat rubnjak i beton.</t>
  </si>
  <si>
    <t xml:space="preserve"> - iskop za linijsku rešetku (rov = 0,5x0,4x130 m)</t>
  </si>
  <si>
    <t>Dobava i montaža javne slavine od nehrđajučeg čelika za pitku vodu. Montaža slavine u betonsku podlogu prema pozociji u nacrtu. U jediničnu cijenu uračunati svi potrebni radovi.</t>
  </si>
  <si>
    <t xml:space="preserve">14. </t>
  </si>
  <si>
    <t>Dobava i montaža čelične sajle fi 5 mm za biljke penjačice. Obračun po m1 montirane sajle.</t>
  </si>
  <si>
    <t>Dobava i montaža pocinčanih stupova fi 100 mm, dužine 2 m koji služe kao nosači za ležaljke. Stupove sidriti u betonski temelj koji se nalazi ispod nivoa gotovog poda.</t>
  </si>
  <si>
    <t>Stavka uključuje iskop rupe, montažu stupa, betoniranje temelja, zatrpavanje i ravnanje plohe. Obračun po kompletu ugrađenog stupa.</t>
  </si>
  <si>
    <t>kpl</t>
  </si>
  <si>
    <t>Iscrtavanje sunčanog sata na podu i ostalih grafita na betonskim površinama. Obračun po kompletu svih radova.</t>
  </si>
  <si>
    <t>TROŠKOVNIK ELEKTROINSTALATERSKIH RADOVA I JAVNE RASVJETE</t>
  </si>
  <si>
    <t>TROŠKOVNIK GRAĐEVINSKIH RADOVA</t>
  </si>
  <si>
    <t>Trasiranje mjesta ormara javne rasvjete, kabelskih kanala i mjesta stupova javne rasvjete sa nadzornim inženjerom.</t>
  </si>
  <si>
    <t>paušal</t>
  </si>
  <si>
    <t xml:space="preserve">      </t>
  </si>
  <si>
    <r>
      <t>m</t>
    </r>
    <r>
      <rPr>
        <vertAlign val="superscript"/>
        <sz val="12"/>
        <rFont val="Arial"/>
        <family val="2"/>
        <charset val="238"/>
      </rPr>
      <t>3</t>
    </r>
  </si>
  <si>
    <t>Strojni iskop kanala za kabel i uzemljenje u zemlji IV i V kategorije, sa postavljanjem posteljice, zatrpavanjem materijalom iz iskopa i odvozom viška materijala, presjek kanala 40x60cm.</t>
  </si>
  <si>
    <t>Ugradnja nosivih temeljnih (anker) vijaka u temelje stupova (isporučuju se u kompletu sa stupom).</t>
  </si>
  <si>
    <r>
      <t xml:space="preserve">Dobava i ugradnja rebraste cijevi sa duplim stijenkama RDC-cijevi </t>
    </r>
    <r>
      <rPr>
        <sz val="12"/>
        <rFont val="Arial"/>
        <family val="2"/>
        <charset val="238"/>
      </rPr>
      <t>F40 u temelje stupova javne rasvjete za uvlačenje kabela javne rasvjete i uzemljivača.</t>
    </r>
  </si>
  <si>
    <t>Betoniranje temelja za stupove javne rasvjete MB-25.</t>
  </si>
  <si>
    <t>Izrada geodetskog snimka položenih kabela.</t>
  </si>
  <si>
    <t>GRAĐEVIINSKI RADOVI UKUPNO:</t>
  </si>
  <si>
    <t>TROŠKOVNIK ELEKTROMONTAŽNIH RADOVA</t>
  </si>
  <si>
    <t>Dobava, ugradnja i spajanje ormara javne rasvjete , sa dvoje vrata, izrađenog od poliestera - prepreg u boji RAL 7032,IP 65 sa utorom i brtvom, sa temeljem, komplet sa ugrađenom opremom:</t>
  </si>
  <si>
    <t>- šuko utičnica jednofazna 230V 16A</t>
  </si>
  <si>
    <t>- svjetiljka 20W / 230V (uklapanje preko mikrosklopke smještene na vratima ormarića)</t>
  </si>
  <si>
    <t>-VLC postolje - 100A, 3p, sa patronama 16A</t>
  </si>
  <si>
    <t>- automatski osigurač C40, 3p</t>
  </si>
  <si>
    <t>- priključne redne stezaljke</t>
  </si>
  <si>
    <t>lukomat sa vanjskom sondom</t>
  </si>
  <si>
    <t>grebenastka sklopka 1-0-2, 230V, 20A, 1p</t>
  </si>
  <si>
    <t xml:space="preserve">kom </t>
  </si>
  <si>
    <t>- sklopnik 63A,230V, 4p</t>
  </si>
  <si>
    <t>- bravica obična</t>
  </si>
  <si>
    <t>- sitni nespecificirani materijal, vijci, stopice i sl.</t>
  </si>
  <si>
    <t>kompl.</t>
  </si>
  <si>
    <r>
      <t>Dobava i polaganje kabela PP00 4x16mm</t>
    </r>
    <r>
      <rPr>
        <vertAlign val="superscript"/>
        <sz val="12"/>
        <rFont val="Arial"/>
        <family val="2"/>
        <charset val="238"/>
      </rPr>
      <t>2</t>
    </r>
    <r>
      <rPr>
        <sz val="12"/>
        <rFont val="Arial"/>
        <family val="2"/>
        <charset val="238"/>
      </rPr>
      <t xml:space="preserve">   (spoj sa razvodni ormar EE opskrba).</t>
    </r>
  </si>
  <si>
    <r>
      <t>Dobava i ugradnja kabela PP00-Y 3x1,5mm</t>
    </r>
    <r>
      <rPr>
        <vertAlign val="superscript"/>
        <sz val="12"/>
        <rFont val="Arial"/>
        <family val="2"/>
        <charset val="238"/>
      </rPr>
      <t xml:space="preserve">2 </t>
    </r>
    <r>
      <rPr>
        <sz val="12"/>
        <rFont val="Arial"/>
        <family val="2"/>
        <charset val="238"/>
      </rPr>
      <t>unutar rasvjetnog stupa.</t>
    </r>
  </si>
  <si>
    <r>
      <t>Dobava i polaganje kabela PP00  5x6mm</t>
    </r>
    <r>
      <rPr>
        <vertAlign val="superscript"/>
        <sz val="12"/>
        <rFont val="Arial"/>
        <family val="2"/>
        <charset val="238"/>
      </rPr>
      <t>2</t>
    </r>
    <r>
      <rPr>
        <sz val="12"/>
        <rFont val="Arial"/>
        <family val="2"/>
        <charset val="238"/>
      </rPr>
      <t xml:space="preserve"> .</t>
    </r>
  </si>
  <si>
    <r>
      <t>Dobava i polaganje Cu-50mm</t>
    </r>
    <r>
      <rPr>
        <vertAlign val="superscript"/>
        <sz val="12"/>
        <rFont val="Arial"/>
        <family val="2"/>
        <charset val="238"/>
      </rPr>
      <t>2</t>
    </r>
    <r>
      <rPr>
        <sz val="12"/>
        <rFont val="Arial"/>
        <family val="2"/>
        <charset val="238"/>
      </rPr>
      <t xml:space="preserve"> užeta.</t>
    </r>
  </si>
  <si>
    <t>Dobava i polaganje opomenske vrpce " Pozor visoki napon ".</t>
  </si>
  <si>
    <t>Dobava,ugradnja i spajanje razdjelnica u stupovima tip:LAK 75/2V-25 ili sličnu MVL/435/ 1 osig.</t>
  </si>
  <si>
    <t>Spajanje kabela u stupovima javne rasvjete uračunati ulaz/izlaz kabelskih izvoda.</t>
  </si>
  <si>
    <t>ELEKTROMONTAŽNI RADOVI UKUPNO:</t>
  </si>
  <si>
    <t>REKAPITULACIJA ELEKTROINSTALATERSKIH RADOVA I JAVNE RASVJETE</t>
  </si>
  <si>
    <t>Rahljenje sraslog tla na postojećim zelenim površinama prije sjetve travnjaka.</t>
  </si>
  <si>
    <t>Obračun po m2 razrahljenog tla.</t>
  </si>
  <si>
    <t xml:space="preserve">Nabava, dovoz, razastiranje i grubo planiranje plodne zemlje  u sloju od cca 30 cm na zelenim površinama 'prirodnog' terena, uz provedbu kontrolnih ispitivanja (kemijska analiza tla - pH, P2O5, K2O, N i org. tvari Al metodom). </t>
  </si>
  <si>
    <t>Obračun po m2 isplanirane plodne zemlje.</t>
  </si>
  <si>
    <t>Sjeverozapadni dio (5,7)</t>
  </si>
  <si>
    <t>Sjetva travnjaka na prethodno pripremljenu i planiranu površinu humusa travnom smjesom prema slijedećim omjerima: Agrostis tenuis 10%, Festuca ovina 35%, Festuca rubra comutata 20%, Lolium perenae 15%, Poa pratensis 20%. Potrebno je koristiti travnu smjesu propisane klijavosti i garantirane čistoće, sorte i ostalih svojstava u količini 1 kg za 25 m². Gnojidba odgovarajućim gnojivom i zasipanje humusnotresetnim supstratom prilikom sjetve do potpunog prekrivanja površine. Sipanje otrova protiv mrava ukoliko je potrebno (ovisno o godišnjem dobu sjetve). Obračun po m2 travnjaka. Cijena uključuje sav potreban materijal i rad.</t>
  </si>
  <si>
    <t xml:space="preserve">Dobava i sadnja drveća - sve sadnice moraju imati jasno definirano uspravno deblo i dobro razvijenu krošnju s minimalno tri primarne grane. Sve sadnice moraju imati dobro razvijen korjenov sustav, a u slučaju baliranih sadnica kompaktnu balu povezanu žičanim pletivom. Koristiti isključivo kontejnirane sadnice prve klase i dobre kondicije. Cijena obuhvaća iskop jame za sadnju veličine 90 x 90 x 90 cm, postavljanje korjenove bale na sredinu jame uz dehidrirani stajski gnjoj, kolčenje tokarenim kolcem (2 kom visine 2,5 m) i vezanje trakom za vezanje od jute ili kokosa, izradu sadne zdjelice te prvo zalijevanje. U cijenu uračunati sav potreban materijal i rad. Obračun po komadu posađene sadnice. </t>
  </si>
  <si>
    <t>Acer platanoides 'Red Robin'</t>
  </si>
  <si>
    <t>Celtis australis</t>
  </si>
  <si>
    <t>Lagerstroemia indica</t>
  </si>
  <si>
    <t xml:space="preserve">Magnolia graniflora </t>
  </si>
  <si>
    <t xml:space="preserve">Melia azedarach – očenašica </t>
  </si>
  <si>
    <t>Morus alba 'Fruitles'</t>
  </si>
  <si>
    <t xml:space="preserve">Dobava i sadnja kontejniranih sadnica višeg grmlja (mora proći min. godinu dana od trenutka vađenja sadnice iz terena i kontejniranja pa do početka sadnje). Sadnice moraju biti uzgojene u rasadniku na vrtlarski način A kvalitete, kontejnerske proizvodnje sa 3-4 dobro razvijena izboja i čitljive etikete. Sadnja grmlja obuhvaća iskop sadne jame 60 x 60 x 60 cm, postavljanje korjenove bale na sredinu jame uz dehidrirani stajski gnjoj i obilno prvo zalijevanje. U cijenu uračunati sav potreban materijal i rad. Obračun po komadu posađene sadnice. </t>
  </si>
  <si>
    <t>Laurus nobilis</t>
  </si>
  <si>
    <t>Metrosideros excelsa</t>
  </si>
  <si>
    <t>Nerium oleander</t>
  </si>
  <si>
    <t>Photinia x fraseri 'Red Robin'</t>
  </si>
  <si>
    <t xml:space="preserve">Dobava i sadnja kontejniranih sadnica nižeg grmlja i penjačica (mora proći min. godinu dana od trenutka vađenja sadnice iz terena i kontejniranja pa do početka sadnje). Sadnice moraju biti uzgojene u rasadniku na vrtlarski način A kvalitete, kontejnerske proizvodnje sa 3-4 dobro razvijena izboja i čitljive etikete. Sadnja grmlja obuhvaća iskop sadne jame 30 x 30 x 30 cm, postavljanje korjenove bale na sredinu jame uz dehidrirani stajski gnjoj i obilno prvo zalijevanje. U cijenu uračunati sav potreban materijal i rad. Obračun po komadu posađene sadnice. </t>
  </si>
  <si>
    <t>Berberis thunbergii</t>
  </si>
  <si>
    <t>Humulus lupulus</t>
  </si>
  <si>
    <t>Lavandula officinalis</t>
  </si>
  <si>
    <t>Lonicera nitida</t>
  </si>
  <si>
    <t>Myrtus communis</t>
  </si>
  <si>
    <t>Pitosporum tobira 'Nanum'</t>
  </si>
  <si>
    <t>Rosmarinus officinalis 'Prostratus'</t>
  </si>
  <si>
    <t>Salvia officinalis</t>
  </si>
  <si>
    <t>Teucrium fruticans</t>
  </si>
  <si>
    <t xml:space="preserve">Dobava i sadnja kontejniranih sadnica trava i sukulenata(mora proći min. godinu dana od trenutka vađenja sadnice iz terena i kontejniranja pa do početka sadnje). Sadnice moraju biti uzgojene u rasadniku na vrtlarski način A kvalitete, kontejnerske proizvodnje i čitljive etikete.  Sadnja penjačica, trajnica i ukrasnih trava uključuje kopanje jama na dubinu od 20 cm u kvalitetnoj plodnoj zemlji, postavljanje korjenove bale na sredinu jame uz dehidrirani stajski gnjoj i obilno prvo zalijevanje. U cijenu uračunati sav potreban materijal i rad. Obračun po komadu posađene sadnice. </t>
  </si>
  <si>
    <t>Cortaderia selloana</t>
  </si>
  <si>
    <t>Dracena indivisa</t>
  </si>
  <si>
    <t>Festuca glauca</t>
  </si>
  <si>
    <t>Phormium tenax 'Atropurpurea'</t>
  </si>
  <si>
    <t>Phormium tenax 'Variegatum'</t>
  </si>
  <si>
    <t>Yucca elephantipes</t>
  </si>
  <si>
    <t>Izvedba sustava za automatsko navodnjavanje prema situacijskom planu - graf. prilog 2., odnosno detaljnom izvedbenom troškovniku.</t>
  </si>
  <si>
    <t>Obračun po kompletno izvedenom sustavu</t>
  </si>
  <si>
    <t>Komplet sa integriranim konverterima, priključnom kutijom sidrenim vijcima, sve u zaštiti IP66.</t>
  </si>
  <si>
    <t>Tijelo od ekstrudirane aluminijske legure. Glava od lijevanog liva izrađena od legure aluminija s vrlo niskim udjelom bakra. A4 vijci od nehrđajućeg čelika. Proizvod je podvrgnut galvanskoj eloksiranju podijeljen u različite faze: mehanička završna obrada satena, odmašćivanje površine, anodna oksidacija i konačno fiksiranje. Barijera protiv atmosferskih agenasa i UV zraka.  PMMA difuzor</t>
  </si>
  <si>
    <t>Dobava i montaža vanjskog slavoluka od betona. Slavoluk je  visine 2,75 m. Beton je klase C 25/30. Obračun po kom.</t>
  </si>
  <si>
    <t>Dobava i montaža vanjske betonske strukture za sjedenje. Struktira ukupne dužine= 31,10 m, visine=0,50 m, širine= 0,45 m. Beton je klase C 25/30. Obračun po kom.</t>
  </si>
  <si>
    <t>Jugoistočni dio (12-15)</t>
  </si>
  <si>
    <t>Jugozapadni dio (16-25)</t>
  </si>
  <si>
    <t>Sjeveroistočni dio (9 -11)</t>
  </si>
  <si>
    <t>Rus typhina</t>
  </si>
  <si>
    <t>A/ ZEMLJANI RADOVI</t>
  </si>
  <si>
    <t>B/ HORTIKULTURNI RADOVI</t>
  </si>
  <si>
    <t>C/ SUSTAV ZA AUTOMATSKO NAVODNJAVANJE</t>
  </si>
  <si>
    <r>
      <t xml:space="preserve">Klupa 237  namijenjena je za sjedenje tri. Nosivost klupe do 400 kg.
Dimenzije klupe: </t>
    </r>
    <r>
      <rPr>
        <b/>
        <sz val="12"/>
        <rFont val="Arial"/>
        <family val="2"/>
        <charset val="238"/>
      </rPr>
      <t>1500 x 745 x 847</t>
    </r>
    <r>
      <rPr>
        <sz val="12"/>
        <rFont val="Arial"/>
        <family val="2"/>
        <charset val="238"/>
      </rPr>
      <t xml:space="preserve"> mm (Dužina x Širina x Visina)
Konstukcija klupe izrađena je od čelika S235 naknadno zaštičen vručim cinčanjem.
Svi oštri rubovi na konstrukciji su zaobljeni
Sve izvedbe zavara su EXC - 2
Boja konstukcije odabire se prema RAL karti (zaštita C2-H).
Sjedište klupe je izrađeno od drvenih letvica (ariš), dimenzija: 40 x 40 x 1800 mm.
Svaka letvica je vijčano spojena za konstrukciju bez vidljivog spoja.
Letvice su zaštićene bojom na bazi vode i samim time spadaju u grupu EKO proizvoda.
Ton boje za letvice se odabire prema Adler karti.
Klupa kao gotov proizvod se montira na pripremljene betonske temelje sidrenim vijcima, 
razred čvrstoće betononskih temelja C 16/20.
</t>
    </r>
  </si>
  <si>
    <t>3a.</t>
  </si>
  <si>
    <r>
      <t xml:space="preserve">Klupa 237  namijenjena je za sjedenje tri. Nosivost klupe do 400 kg.
Dimenzije klupe: </t>
    </r>
    <r>
      <rPr>
        <b/>
        <sz val="12"/>
        <rFont val="Arial"/>
        <family val="2"/>
        <charset val="238"/>
      </rPr>
      <t>1800 x 745 x 847</t>
    </r>
    <r>
      <rPr>
        <sz val="12"/>
        <rFont val="Arial"/>
        <family val="2"/>
        <charset val="238"/>
      </rPr>
      <t xml:space="preserve"> mm (Dužina x Širina x Visina)
Konstukcija klupe izrađena je od čelika S235 naknadno zaštičen vručim cinčanjem.
Svi oštri rubovi na konstrukciji su zaobljeni
Sve izvedbe zavara su EXC - 2
Boja konstukcije odabire se prema RAL karti (zaštita C2-H).
Sjedište klupe je izrađeno od drvenih letvica (ariš), dimenzija: 40 x 40 x 1800 mm.
Svaka letvica je vijčano spojena za konstrukciju bez vidljivog spoja.
Letvice su zaštićene bojom na bazi vode i samim time spadaju u grupu EKO proizvoda.
Ton boje za letvice se odabire prema Adler karti.
Klupa kao gotov proizvod se montira na pripremljene betonske temelje sidrenim vijcima, 
razred čvrstoće betononskih temelja C 16/20.
</t>
    </r>
  </si>
  <si>
    <t>Betoniranje ab temeljnih traka ogradnih sjeveroistočnih i sjeverozapadnih zidova betonom C30/37 u rubnoj drvenoj glatkoj oplati.</t>
  </si>
  <si>
    <t>Strojni iskop jame za temeljne trake zida na sjeveroistočnom i sjeverozapadnom djelu, dubine takve da je temelj položen do min 30 cm visine u sraslo tlo. Krajnji obračun po m3 obrađene površine.</t>
  </si>
  <si>
    <t>Polaganje cijevi fi 32mm za potrebe naknadnog uvlačenja zvučničkog kabela</t>
  </si>
  <si>
    <t>GRAĐEVINSKI RADOVI UKUPNO:</t>
  </si>
  <si>
    <t xml:space="preserve">temelj dimenzije 60x60x60 cm - 51 kom                                                                                                               iskop dimenzije 120x120x70 cm     </t>
  </si>
  <si>
    <t>Temelj dimenzije 60x60x60 cm  - 51 kom</t>
  </si>
  <si>
    <t>-temeljna ploča, C30/37, dim. 80x80x15 cm</t>
  </si>
  <si>
    <t>-gornja rasteretna ploča, C30/37, dim.120x120x20 cm</t>
  </si>
  <si>
    <t>-prsten nosač okvira poklopca, C25/30, dim. 100x100x15 cm</t>
  </si>
  <si>
    <t>DN600, h=80 - 150 cm</t>
  </si>
  <si>
    <t>Dobava, transport i ugradnja PEHD ili PP tipskih montažnih revizijskih okana DN600 mm za kanalizacijske kolektore fekalne odvodnje. Okna industrijski proizvedena (višedijelna ili jednodijelna), s kinetom oblikovanom prema specifikaciji. Sastavni dijelovi okna su konus, tijelo i baza međusobno zavareni nerastavljivim i vodotijesnim spojem prema DVS zahtjevima. Spojevi cijevi kolektora na PEHD ili PP okna/cijevi trebaju biti od tvornički izvedenih obuhvatnih stezaljki sa cijevnim brtvama ili naglavkom s brtvom. Stavka uključuje konstrukciju temeljne ploče, gornje ploče i prstena za izjednačenje. Konstrukcija gornje ploče odnosno poklopca treba biti takva da se neposredna statička i dinamička opterećenja koja uzrokuje promet ne prenose izravno na okno, već preko sidrenog betonskog prstena na podlogu. Poklopac treba biti odvojen od okna. Obračun po komadu okna.</t>
  </si>
  <si>
    <t xml:space="preserve"> - iskop za odvodnu cijev (rov = 0,8x0,8x132 m) + proširenje za okno</t>
  </si>
  <si>
    <t xml:space="preserve">Obračun po komadu ugrađenog poklopca. </t>
  </si>
  <si>
    <r>
      <t>Dobava, doprema na gradilišni deponij, raznošenje duž trase cjevovoda te ugradba kanalizacijskih poklopaca s ispunom za uređene podove. Materijal ispune mora odgovarati površini poda u koji se ugrađuje sa svrhom da se održi arhitektonska estetika poda. Poklopac je upušten i ispunjen betonskom ispunom sa odgovarajućom armaturom. S donje strane poklopca po rubu smještena je brtva pravokutnog profila od pjenaste gume koja osigurava njegovu vodotijesnost i plinotijesnost. Poklopac je u standardnoj izvedbi na kutevima pritegnut  sa četiri inbus vijka upuštene glave čime se osigurava da na poklopcu brtva u potpunosti naliježe na okvir.
Brtva je u standardnoj izvedbi poklopca od EPDM gume, a kada se zahtijeva dodatna otpornost na otpadnu vodu postavlja se brtva od NBR gume.
Radi bolje veze s betonom prilikom ugradnje okvir na sebi ima i odgovarajuća sidrena krilca. Poklopci su dimenzija 600x600 mm.</t>
    </r>
    <r>
      <rPr>
        <sz val="12"/>
        <rFont val="Arial"/>
        <family val="2"/>
      </rPr>
      <t xml:space="preserve"> Poklopci su nosivosti 250 kN i ugrađuju se u prsten nosač okvira poklopca. Stavka obuhvaća izradu betonskog prstena nosača okvira poklopca C25/30 dim. 100x100x15 cm. Obuhvaćen kompletan materijal i rad (O.T.U. 3-04.4.4).</t>
    </r>
  </si>
  <si>
    <t>GRAD ZADAR</t>
  </si>
  <si>
    <t>Narodni trg 1, 23000 Zadar</t>
  </si>
  <si>
    <t>TROŠKOVNIK RADOVA NA UREĐENJU OKOLIŠA CENTRA ZA MLADE</t>
  </si>
  <si>
    <t>OPĆE NAPOMENE</t>
  </si>
  <si>
    <t>OPĆE NAPOMENE
Jedinične cijene u ovom troškovniku formirati na osnovi cijena materijala, radne snage, strojeva i ostalih elemenata. One obuhvaćaju sav rad, materijal i organizaciju u cilju izvršenja radova u potpunosti i u skladu s projektom. Nadalje, jedinične cijene za pojedine vrste radova sadrže i one posredne troškove koji nisu iskazani u troškovniku, ali su neminovni za izvršenje radova predviđenih projektom kao što su:
- razni radovi u vezi sa organizacijom i uređenjem gradilišta prije početka gradnje,
- razni radovi u vezi s uređenjem gradilišta nakon dovršenja objekta kao što su čišćenje, i
uređenje terena, uređenje prostora gdje je izvođač imao barake, strojeve, materijal i slično,
- svi ostali posredni i neposredni troškovi koji su potrebni za pravilno i pravovremeno izvršenje
radova.
Količina radova koji se nakon dovršenja objekta ne mogu provjeriti izmjerom, upisuju se u
građevinski dnevnik ili knjigu. Nadzorni inženjer i izvođač potrvrđuju upisane količine i podatke svojim potpisom.
Eventualno potrebne promjene, izmjene i dopune projekta donosit će sporazumno projektant,
nadzorni inženjer i izvođač radova. Promjene moraju biti upisane u građevinski dnevnik ili izrađeni posebni dijelovi nacrta i ovjereni potpisom projektanta, nadzornog inženjera ili odlukom koju je investitor na neki drugi
način odobrio. Za vrijeme izvođenja radova izvođač je dužan osigurati nesmetan promet na postojećim prometnicama i prilaznim putovima i regulirati ga odgovarajućim prometnim znacima. Više radnje i manje radnje po ugovorenim stavkama zaračunat će se po istim cijenama.</t>
  </si>
  <si>
    <t>A/ GRAĐEVINSKO - OBRTNIČKI RADOVI</t>
  </si>
  <si>
    <t xml:space="preserve"> - radnik KV</t>
  </si>
  <si>
    <t>Obračun iskopanih i nasutih količina vršiti u sraslom stanju materijala, a prema postojećim normama. Sve koeficijente zbijenosti i rastresitosti obračunati u jediničnoj cijeni radova.</t>
  </si>
  <si>
    <t xml:space="preserve">Dobava i dostava prirodnog šljunka, te izrada donjeg nosivog sloja (tampon) za podlogu ispod pješačkih površina. Debljina podloge 10-20 cm (prema projektu). Izrada ovog sloja može početi, tek pošto je posteljica uređena i ispitana. Za izradu ovog sloja koristiti materijal odgovarajućeg granulometrijskog sastava I propisane čistoće, što je potrebno prethodno ispitati. Materijal nabijati odgovarajućim vibracionim strojevima, a zbijenost mora biti barem 50MN za pješačke zone, što je potrebno ispitati kružnom pločom f 30cm, prema propisima. U svemu prema projektu. </t>
  </si>
  <si>
    <r>
      <t xml:space="preserve">CEMENT:
Za izradu betona mogu se rabiti cementi propisani normom HRN EN 197 </t>
    </r>
    <r>
      <rPr>
        <sz val="12"/>
        <color rgb="FFFF0000"/>
        <rFont val="Arial"/>
        <family val="2"/>
        <charset val="238"/>
      </rPr>
      <t>ili jednakovrijedno.</t>
    </r>
    <r>
      <rPr>
        <sz val="12"/>
        <color theme="1"/>
        <rFont val="Arial"/>
        <family val="2"/>
      </rPr>
      <t xml:space="preserve"> Smiju se rabiti samo oni cementi koji imaju ispravu o sukladnosti s uvjetima odgovarajuće važeće norme koju izdaje ovlaštena hrvatska  institucija. Ne smije se rabiti cement koji je na betonari skladišten duže od tri mjeseca, ako ispitivanjima osnovnih svojstava nije potvrđeno da mu kakvoća odgovara propisanim uvjetima.
AGREGAT:
Za izradu betona može se upotrebljavati obični agregat propisan normom HRN EN 12620 </t>
    </r>
    <r>
      <rPr>
        <sz val="12"/>
        <color rgb="FFFF0000"/>
        <rFont val="Arial"/>
        <family val="2"/>
        <charset val="238"/>
      </rPr>
      <t>ili jednakovrijedno.</t>
    </r>
    <r>
      <rPr>
        <sz val="12"/>
        <color theme="1"/>
        <rFont val="Arial"/>
        <family val="2"/>
      </rPr>
      <t xml:space="preserve"> Mora biti razdvojen u najmanje tri frakcije i treba imati ispravu o sukladnosti s uvjetima navedenih u normi koju izdaje ovlaštena hrvatska institucija.    
Kameni agregat mora biti dovoljno čvrst i postojan, ne smije sadržavati zemljanih i organskih sastojaka, niti drugih primjesa štetnih za beton i armaturu.
Frakcije agregata moraju se transponirati i skladištiti odvojeno, tako da se ne prljaju, ne predrobljuju i ne segregiraju. Podloga odlagališta agregata treba biti izvedena u dovoljnom nagibu za odvodnju vode koja se procjeđuje iz agregata. Na istom mjestu smiju se odlagati samo agregati iste nazivne frakcije iz istog izvora, a iste nazivne frakcije iz različitih izvora samo ako je prethodno dokazano da imaju ista ili dovoljno slična svojstva koja ne uzrokuju promjenu količine doziranja u betonu.
VODA:
Voda za spravljanje betona treba zadovljavati uvjete norme HRN EN 1008 </t>
    </r>
    <r>
      <rPr>
        <sz val="12"/>
        <color rgb="FFFF0000"/>
        <rFont val="Arial"/>
        <family val="2"/>
        <charset val="238"/>
      </rPr>
      <t>ili jednakovrijedno</t>
    </r>
    <r>
      <rPr>
        <sz val="12"/>
        <color theme="1"/>
        <rFont val="Arial"/>
        <family val="2"/>
      </rPr>
      <t>. Pouzdano pitka voda (iz vodovoda) može se koristiti bez potrebe prethodne provjere uporabljivosti. Voda koja se ne koristi za piće, a koristi se za izradu betona na osnovi provedenih ispitivanja, treba kontrolirati najmanje jednom u tri mjeseca.</t>
    </r>
  </si>
  <si>
    <r>
      <t xml:space="preserve">OPLATA
OPĆI UVJETI:
Skele i oplate moraju biti tako projektirane, konstruirane i izvedene da mogu preuzeti opterećenja i utjecaje koji nastaju u izvođenju radova, bez štetnih slijeganja i deformacija, osigurati točnost predviđenu projektom konstrukcije, ne smiju biti ugroženi ni oštećeni oblik, funkcioniranje, izgled i trajnost stalnih radova. Skele i oplate moraju zadovoljavati mjerodavne hrvatske i europske norme kao što je EN 1065 </t>
    </r>
    <r>
      <rPr>
        <sz val="12"/>
        <color rgb="FFFF0000"/>
        <rFont val="Arial"/>
        <family val="2"/>
        <charset val="238"/>
      </rPr>
      <t>ili jednakovrijedno.</t>
    </r>
    <r>
      <rPr>
        <sz val="12"/>
        <color theme="1"/>
        <rFont val="Arial"/>
        <family val="2"/>
      </rPr>
      <t xml:space="preserve"> Za izradu skela i oplata može se upotrebljavati svaki materijal koji će ispuniti uvjete konstrukcije ovih tehničkih uvjeta.  
Nadvišenja skele i oplate određuje se ovisno o objektu i njegovoj namjeni te estetskom izgledu. Za specijalne i osobito složene objekte nadvišenje skele određuje se proračunom.
Skele i oplate moraju biti tako izvedene da odgovaraju načinu ugradnje, vibriranja, njegovanja i toplinske obrade betona, prema projektu betona.
Oplata treba osigurati betonu traženi oblik dok ne očvrsne. Kada je oplata sastavni dio konstrukcije ili njezina elementa i ostaje ugrađena u konstrukciju, treba provjeriti njezinu trajnost. Ako takva oplata ili dio oplate ne utječe na nosivost konstrukcije, treba provjeriti da njezin utjecaj na konstrukciju nije štetan. Ako sredstva za učvršćivanje oplate prolaze kroz beton, ne smiju štetno djelovati na beton. 
Oplatu treba tako izvesti da ju je moguće lako skinuti, bez oštećenja betona. Unutrašnje stranice oplate moraju biti čiste i prema potrebi premazane zaštitnim sredstvom. Premaz oplate ne smije biti štetan za beton, ne smije djelovati na promjenu boje površine vidljivog betona i na vezu između armature i betona te ne smije štetno djelovati na materijal koji se naknadno nanosi na beton. </t>
    </r>
  </si>
  <si>
    <t>Pokrovna rešetka je izrađena iz vruće pocinčanog čelika u mrežastom obliku za opterečenje C 250 (srednje teški promet) sa sistemom bezvijčane ukrute. Rešetka je širine 173 mm, duljine 100 cm, a upojne površine 1151 cm2/m.</t>
  </si>
  <si>
    <t>Dobava i montaža kanala za linijsku odvodnju oborinskih voda klase opterećenja A15 – E600. Kanal se zbog specifičnog  V-presjeka odlikuje   većom brzinom otjecanja vode i boljim hidrauličkim  svojstvima. Kanal je izrađen iz polymerbetona  P građevinske visine 210 - 310 mm. Svjetla širina kanala   je 150 mm,građevinska širina 185 mm, građevinska dužina 100cm. Rubovi kanala ojačani su kutnikom od pocinčanog čelika debljine 4 mm koji služi kao dosjed za polaganje pokrovne rešetke.Kanalski elementi su izvedeni u pet građevinskih visina (kaskadni pad). Kanal se izvodi polaganjem na betonsku podlogu marke B25 debljine sloja 15 cm,a kanal je potrebno bočno založiti betonom. Gornji rub  rešetke se izvodi u razini 2-5 mm ispod kote gotove završne okolne površine. Sve sa priborom za montažu do potpune funkcionalnosti.</t>
  </si>
  <si>
    <t>Dobava i montaža kanala za linijsku odvodnju oborinskih voda (plitki kanal), klase opterećenja A15 – E600. Kanal je izrađen iz polymerbetona  P građevinske visine 120 mm. Svjetla širina kanala   je 150 mm,građevinska širina 185 mm, građevinska dužina 100cm. Rubovi kanala ojačani su kutnikom od pocinčanog čelika debljine 4 mm koji služi kao dosjed za polaganje pokrovne rešetke. Kanal se izvodi polaganjem na betonsku podlogu marke B25 bočno kanal založiti betonom. Gornji rub  rešetke se izvodi u razini 2-5 mm ispod kote gotove završne okolne površine. Sve sa priborom za montažu do potpune funkcionalnosti.</t>
  </si>
  <si>
    <r>
      <t xml:space="preserve">Na zidne površine od gipskartonskih ploča prvo treba nanijeti temeljni sloj otporan na otapala, ako to nije u suprotnosti sa uputama proizvođača. Sve zidne podloge prije postavljanja pločica potrebno je impregnirati što je uključeno u cijenu stavke. 
Na sve vidljive rubove valja ugraditi rubne profile, osim na pločicama koje se spajaju na "gerung".
NORME </t>
    </r>
    <r>
      <rPr>
        <sz val="12"/>
        <color rgb="FFFF0000"/>
        <rFont val="Arial"/>
        <family val="2"/>
        <charset val="238"/>
      </rPr>
      <t>HRN ili jednakovrijedne:</t>
    </r>
    <r>
      <rPr>
        <sz val="12"/>
        <rFont val="Arial"/>
        <family val="2"/>
      </rPr>
      <t xml:space="preserve">
 HRN EN 13888:2007 – Masa za fugiranje keramičkih pločica i ploča – Definicije i specifikacije (EN 13888:2002)
 HRN EN 13888:2010 – Masa za fugiranje keramičkih pločica i ploča – Zahtjevi, vrednovanje sukladnosti, razredba i označavanje (EN 13888:2009)
 HRN EN 121:2001, 159:2001, 176:01, 178:01, 186:01, 187:01
 HRN B.D1.300, 301, 305, 306, 321, 322, 331, 332, 334, 335
 HRN B.D8.050, 054, 058, 060, 068, 070, 080, 090, 092, 099, 450
 Sav vezni materijal, ljepila, zaptivni materijal i pomoćna sredstva HRN U.F2.011
OBRAČUN:
Obračun po površini opločenja, a po dužini za rubove i bordure.</t>
    </r>
  </si>
  <si>
    <t>NAPOMENA: Oznaka MICROTOPPING ne označava robnu marku već smjesu tekućeg polimera i finog visokokvalitetnog mikrocementa.</t>
  </si>
  <si>
    <t>Za svaku pojedinačnu navedenu normu/proizvod vrijedi pravilo jednakovrijednosti, tj. može se upotrijebiti i druga norma/proizvod koja je jednakovrijedna navedenoj. Ukoliko ponuđač radova nudi drugačiju ali jednakovrijednu normu/proizvod od navedene u ovom troškovniku, istu je dužan navesti-opisati u stupac '' jednakovrijedna norma/proizvod ''.</t>
  </si>
  <si>
    <t>TEHNIČKA OPREMA I PRIPREMA GRADILIŠTA ZA RAD
Izvođač je dužan prije početka radova sprovesti sve pripremne radove da se izvođenje može nesmetano odvijati. U tu svrhu izvođač je dužan detaljno proučiti investiciono tehničku dokumentaciju, te izvršiti potrebne računske kontrole. Potrebno je proučiti sve tehnologije izvedbe pojedinih radova radi optimalne organizacije građenja, nabavke materijala, kalkulacije i sl. Rad se odnosi na dužnost izvođača da prije početka građevinskih radova dostavi naručiocu ili nadzornom inženjeru plan organizacije gradilišta i tehničke opreme, te operativni (dinamički)
plan izvršenja ugovorenih radova. Organizacija gradilišta, tehnička oprema i potrebna mehanizacija moraju biti u skladu sa zahtjevima projekta i trebaju omogućiti cjelovito i dosljedno izvršenje građevinskih radova.
Investitor ili nadzorni inženjer, nakon prihvaćanja priloženog plana i potrebnih tehničkih pomagala, upisom u građevinski dnevnik, dozvoljava početak radova. Nabava i postavljanje ploče za označavanje gradilišta Gradilište mora biti označeno pločom koja obvezno sadrži ime investitora, projektanta i izvođača, naziv i vrstu građevine koja se gradi, naziv državnog tijela koje je izdalo dozvolu na temelju koje se gradi, klasifikacijsku oznaku, urudžbeni broj i datum izdavanja te dozvole. Objekti, instalacije i rad u okviru potrebne opreme i uređenja gradilišta terete troškove režije gradilišta i ne obračunavaju se posebno.</t>
  </si>
  <si>
    <t>ZAŠTITA NA RADU</t>
  </si>
  <si>
    <t>Izvođač je dužan prije početka radova i prije prijave početka radova nadležnom inspektoratu rada izraditi plan izvođenja radova sukladno Praviliniku zaštite na radu na privremenim gradilištima (NN 48/18). Izvođač je dužan po svemu postupati po Zakonom o zaštiti na radu (NN 71/14, 118/14, 154/14, 94/18, 96/18) i  Pravilnikom o zaštiti na radu na privremenim gradilištima (NN 48/18)”. 
Osim gore navedenog izvođač je dužan u jediničnu cijenu svih stavaka uključiti i sljedeće: montažu, održavanje i demontažu zaštitne gradilišne ograde za cijelo vrijeme trajanja radova, sa ugrađenim vratima potrebnim za ulaz i izlaz mehanizacije na gradilište, također je dužan ograditi sve pješačke prilaze te na adekvatan naćin omogućiti prilaz stanarima. Izvođač je dužan propisno označiti gradilište: gradilišnom pločom i skupnom pločom obveznih znakova za privremena gradilišta najmanje na kolnim prilazima s oba dvije strane gradilišta, a ploču skupnih znakova na sve prilaze. Izvođač će imenovati osobu zaduženu za zaštitu na radu, zaštitu okoliša i pružanju prve pomoći.</t>
  </si>
  <si>
    <t>TEHNIČKI PREGLED</t>
  </si>
  <si>
    <t xml:space="preserve">Izvođač će po završetku svih radova prikupiti svu potrebnu dokumentaciju sukladno zakonu te izraditi pisane izjave izvođača radova sukladno Pravilniku o sadržaju pisane izjave izvođača o izvedenim radovima i uvjetima održavanja građevine (NN 43/14). Izvođač je dužan prisustovati tehničkom pregledu te otkloniti sve nedostatke sukladno zapisniku o tehničkom pregledu. </t>
  </si>
  <si>
    <t xml:space="preserve">Za svaku pojedinačnu navedenu normu/proizvod vrijedi pravilo jednakovrijednosti, tj. može se upotrijebiti i druga norma/proizvod koja je jednakovrijedna navedenoj. </t>
  </si>
  <si>
    <t>Dobava montaža i spajanje: rasvjetni stupa po sljedečim specifikacijama: H.4000 mm - LED, 3000K, IP 66, IK 10, 38 W, 4560 lm, 42 W, 2015 lm, 275 cd/klm. Boja po izboru projektanta.</t>
  </si>
  <si>
    <t>B/ ELEKTROINSTALATERSKI RADOVI I JAVNA RASVJETA</t>
  </si>
  <si>
    <t>SVEUKUPNO ELEKTROINSTALATERSKI RADOVI I JAVNA RASVJETA (bez PDV-a):</t>
  </si>
  <si>
    <t xml:space="preserve">REKAPITULACIJA TROŠKOVNIKA RADOVA NA UREĐENJU OKOLIŠA CENTRA ZA MLADE </t>
  </si>
  <si>
    <t>ŽBUKA
OPĆI UVJETI:
Žbukanje zidova u pogodno vrijeme i kad su zidovi i stropovi potpuno suhi. Povelikoj zimi (&lt;0°C) i vrućini (&gt;30°C) treba izbjegavati žbukanje, jer tada može doći do smrzavanja odnosno pucanja uslijed sušenja. Prije žbukanja treba plohe dobro očistiti i navlažiti (osobito kod cementnih žbuka). Ukoliko na zidovima izbija salitra, treba ih četkom očistiti i oprati rastvorom solne kiseline u vodi omjer (1:10) o trošku izvođača zida, kao i dodati sredstvo protiv izbijanja salitre u žbuku. Spojnice na zidovima od opeke moraju biti udubljene cca 2cm od plohe zida.
Površine žbuke moraju biti glatke i ravne bez pukotina i nadvišenja. Sudar žbuka sa svim elementima ugrađenih u zid mora biti potpuno zatvoren i fino obrađen.
Ploha žbuke ne smije prekoračiti ravnine ugrađenih okvira (tipskih metalnih uglovnih profila), doprozornika i dovratnika. Svi uglovi i sudari moraju biti oštro i ravno odrezani te pod ravnim kutom izvedeni, ojačani tipskim metalnim profilima.
Žbuke se izvode kao vapneno cementna unutarnja jednoslojna žbuka za strojno žbukanje zidova i stropova, filcane teksture, sastava: vapno, cement, pijesak granulacije do 1,25 mm, aditivi. 
Tehničke karakteristike žbuke:
- gustoća očvrsle žbuke-1400kg/m3
- tlačna čvrstoća-2,5 N/mm2
- faktor otpora difuziji vodene pare m&gt;=15
- minimalna debljina nanosa 10 mm, maksimalna debljina nanosa 20 mm
Sve podloge (zid od opeke, betona, porobetona) moraju biti čiste, čvrste suhe, nesmrznute, bez ostataka oplatnih ulja i soli od iscvjetavanja. Maksimalno odstupanje ravnine zida na 4m± 1cm. Starost betona mora biti minimalno 3 mjeseca. Spojeve različitih materijala, instalaterske otvore, obavezno rabicirati pocinčanim punktiranim rabic pletivom (25x25x0,9) ili staklenom mrežicom. Prije početka radova postaviti kutne profile ljepljenjem. Jako upojne podloge (porobeton) kao i glatke i neupojne betonske podloge obraditi impregnacijom/cementnim špricom najmanje dan prije nanošenja žbuke.
Žbuku nanositi žbukalicama. Pridržavati se uputstava za primjenu žbukalica.</t>
  </si>
  <si>
    <t>Oplatu koja apsorbira značajnu količinu vode iz betona ili omogućava evaporaciju treba odgovarajuće vlažiti da se spriječi gubitak vode iz betona, osim ako nije za to posebno i kontrolirano namijenjena. Za osiguranje traženog zaštitnog sloja betona treba koristiti odgovarajuće vodilice ili distancere oplate od armature.
Skela ni oplata se ne smiju uklanjati dok beton ne dobije dovoljnu čvrstoću:                                                                                                        
-otpornu na oštećenja površine skidanjem oplate,                                                                                                                         
  -dovoljnu za preuzimanje svih djelovanja na betonski element u tom trenutku,                                                                            
-da izbjegnu deformacije veće od specificiranih tolerancija ponašanja betona.
Oplata se skida po fazama, bez potresa i udara, na način da se konstrukcija ne preoptereti i ne ošteti. Opterećenja skela treba otpuštati postupno tako da se drugi elementi skele ne preopterete. Stabilnost skela i oplate treba održavati pri oslobađanju i uklanjanju opterećenja. Kod tehnologija gradnje koja zahtijeva podupiranje konstrukcije i nakon skidanja oplate, raspored i način podupiranja moraju se predvidjeti projektom betona. Specijalni način ugradnje i specijalni betoni mogu zahtijevati posebne uvjete za oplatu (podvodni beton, pumpani beton i sl.).
OBRAČUN:
Oplata ploča obračunava se po 1 m2 izvedene površine ploče, mjerene među zidovima sa čeonom oplatom ploče i okvirima otvora. Oplata stupova i nosača obračunava se po 1 m3 stupa ili nosača. Ostale konstrukcije obračunavaju se prema oznakama i stavkama troškovnika.</t>
  </si>
  <si>
    <r>
      <t xml:space="preserve">OPĆI UVJETI
ISKOPI OPĆENITO:
Svi iskopi moraju se izvesti prema planu iskolčenja, a radovi kao pojedine faze zemljanih radova moraju se obavezno snimiti i uvesti u građevinsku knjigu. Iskop zemlje vršiti će se ručno i strojno. Vanprofilski iskop ide na teret izvoditelja, te će samo u iznimnim slučajevima nadzorni inženjer priznati izvođaču vanprofilski iskop.
Obračun iskopanog materijala vrši se po 1 m3 u sraslom stanju na temelju snimljenog profila prije i poslije iskopa. Povećanje zapremine obračunava se količinski u stavkama transporta ili prijenosa tako da se materijal u iskopu uveća propisanim koeficijentom rastresitosti.
Transportne dužine obračunavaju se od težišta mase iskopa do težišta mase nasipa, odnosno deponije. Iskopanu zemlju treba upotrijebiti za nasipavanje između temeljnih stopa i zidova rovova kanalizacije kao i za planiranje pri čemu materijal koji se ugrađuje valja nabijati u slojevima da se postigne modul zbijenosti propisan projektom.
Višak zemlje odvozi se na deponiju koju odredi nadzorni inženjer, ukoliko to nije već projektom predviđeno.
U jediničnu cijenu treba uključiti eventualna manja razupiranja, odvod oborinske vode, kao i crpljenje podzemne vode.
NORME:
HRN EN 13252:2002 -  Geotekstil i proizvodi srodni s geotekstilom – Zahtjevana svojstva za uporabu u drenažnim sustavima (EN 13252:2000) - </t>
    </r>
    <r>
      <rPr>
        <sz val="12"/>
        <color rgb="FFFF0000"/>
        <rFont val="Arial"/>
        <family val="2"/>
        <charset val="238"/>
      </rPr>
      <t>ili jednakovrijedno.</t>
    </r>
    <r>
      <rPr>
        <sz val="12"/>
        <rFont val="Arial"/>
        <family val="2"/>
      </rPr>
      <t xml:space="preserve">
HRN EN 13252/A1:2005 -  Geotekstil i proizvodi srodni s geotekstilom – Zahtjevana svojstva za uporabu u drenažnim sustavima (EN 13252:2000/A1.2005) - </t>
    </r>
    <r>
      <rPr>
        <sz val="12"/>
        <color rgb="FFFF0000"/>
        <rFont val="Arial"/>
        <family val="2"/>
        <charset val="238"/>
      </rPr>
      <t>ili jednakovrijedno.</t>
    </r>
    <r>
      <rPr>
        <sz val="12"/>
        <rFont val="Arial"/>
        <family val="2"/>
      </rPr>
      <t xml:space="preserve">
ISKOLČENJE:
Izvoditelj će izvršiti potrebna iskolčenja, biti odgovoran za izmjere, te poduzeti potrebnu predostrožnost provjere dimenzije (visinske kote, profili). Pri iskolčenju treba posebnu pažnju posvetiti da se ostane u predmetu, vlasništvu i pravima. Izvoditelj snosi svu odgovornost za diranje u pravo vlasništva susjeda.
PRIVREMENI PRISTUPI:
Svi pomoćni pristupi i prilazi, ceste i slično, za potrebe gradilišta uključeni su u jediničnu cijenu i neće se priznati kao posebni troškovi.</t>
    </r>
  </si>
  <si>
    <r>
      <t>HRN EN 1744-(1-8) - Ispitivanje kemijskih svojstava agregata -</t>
    </r>
    <r>
      <rPr>
        <sz val="12"/>
        <color rgb="FFFF0000"/>
        <rFont val="Arial"/>
        <family val="2"/>
      </rPr>
      <t xml:space="preserve"> ili jednakovrijedno </t>
    </r>
    <r>
      <rPr>
        <sz val="12"/>
        <color theme="1"/>
        <rFont val="Arial"/>
        <family val="2"/>
      </rPr>
      <t xml:space="preserve">       
HRN EN 10080 - Čelik za armiranje betona -</t>
    </r>
    <r>
      <rPr>
        <sz val="12"/>
        <color rgb="FFFF0000"/>
        <rFont val="Arial"/>
        <family val="2"/>
      </rPr>
      <t xml:space="preserve"> ili jednakovrijedno  </t>
    </r>
    <r>
      <rPr>
        <sz val="12"/>
        <color theme="1"/>
        <rFont val="Arial"/>
        <family val="2"/>
      </rPr>
      <t xml:space="preserve">                                                                                                                        
HRN CR 10260 - Sustavi označavanja čelika - </t>
    </r>
    <r>
      <rPr>
        <sz val="12"/>
        <color rgb="FFFF0000"/>
        <rFont val="Arial"/>
        <family val="2"/>
      </rPr>
      <t>ili jednakovrijedno</t>
    </r>
    <r>
      <rPr>
        <sz val="12"/>
        <color theme="1"/>
        <rFont val="Arial"/>
        <family val="2"/>
      </rPr>
      <t xml:space="preserve">                                                                                                            
HRN EN 10020 - Definicije i razredba vrsta čelika -</t>
    </r>
    <r>
      <rPr>
        <sz val="12"/>
        <color rgb="FFFF0000"/>
        <rFont val="Arial"/>
        <family val="2"/>
      </rPr>
      <t xml:space="preserve"> ili jednakovrijedno    </t>
    </r>
    <r>
      <rPr>
        <sz val="12"/>
        <color theme="1"/>
        <rFont val="Arial"/>
        <family val="2"/>
      </rPr>
      <t xml:space="preserve">                                                                                                             
HRN EN 10027-(1-2) - Sustavi označavanja za čelike - </t>
    </r>
    <r>
      <rPr>
        <sz val="12"/>
        <color rgb="FFFF0000"/>
        <rFont val="Arial"/>
        <family val="2"/>
      </rPr>
      <t xml:space="preserve">ili jednakovrijedno   </t>
    </r>
    <r>
      <rPr>
        <sz val="12"/>
        <color theme="1"/>
        <rFont val="Arial"/>
        <family val="2"/>
      </rPr>
      <t xml:space="preserve">                                                                                                          
HRN EN 197-(1-2) - Cement: Sastav, specifikacije i mjerila sukladnosti cementa za opće namjene - </t>
    </r>
    <r>
      <rPr>
        <sz val="12"/>
        <color rgb="FFFF0000"/>
        <rFont val="Arial"/>
        <family val="2"/>
      </rPr>
      <t xml:space="preserve">ili jednakovrijedno                                       </t>
    </r>
    <r>
      <rPr>
        <sz val="12"/>
        <color theme="1"/>
        <rFont val="Arial"/>
        <family val="2"/>
      </rPr>
      <t xml:space="preserve">
HRN EN 196-(1-10) - Metode ispitivanja cementa -</t>
    </r>
    <r>
      <rPr>
        <sz val="12"/>
        <color rgb="FFFF0000"/>
        <rFont val="Arial"/>
        <family val="2"/>
      </rPr>
      <t xml:space="preserve"> ili jednakovrijedno</t>
    </r>
    <r>
      <rPr>
        <sz val="12"/>
        <color theme="1"/>
        <rFont val="Arial"/>
        <family val="2"/>
      </rPr>
      <t xml:space="preserve">                                                                                                        
HRN EN 1008 - Voda za pripremu betona -</t>
    </r>
    <r>
      <rPr>
        <sz val="12"/>
        <color rgb="FFFF0000"/>
        <rFont val="Arial"/>
        <family val="2"/>
      </rPr>
      <t xml:space="preserve"> ili jednakovrijedno</t>
    </r>
    <r>
      <rPr>
        <sz val="12"/>
        <color theme="1"/>
        <rFont val="Arial"/>
        <family val="2"/>
      </rPr>
      <t xml:space="preserve">                                                                                                                         
HRN EN 934-(1-6) - Dodaci betonu, mortu i mortu za injektiranje -</t>
    </r>
    <r>
      <rPr>
        <sz val="12"/>
        <color rgb="FFFF0000"/>
        <rFont val="Arial"/>
        <family val="2"/>
      </rPr>
      <t xml:space="preserve"> ili jednakovrijedno</t>
    </r>
    <r>
      <rPr>
        <sz val="12"/>
        <color theme="1"/>
        <rFont val="Arial"/>
        <family val="2"/>
      </rPr>
      <t xml:space="preserve">                                                                                     
HRN EN 480-(1-15) - Dodaci betonu, mortu i smjesi za inektiranje - </t>
    </r>
    <r>
      <rPr>
        <sz val="12"/>
        <color rgb="FFFF0000"/>
        <rFont val="Arial"/>
        <family val="2"/>
      </rPr>
      <t>ili jednakovrijedno</t>
    </r>
    <r>
      <rPr>
        <sz val="12"/>
        <color theme="1"/>
        <rFont val="Arial"/>
        <family val="2"/>
      </rPr>
      <t xml:space="preserve">                                                                                     
HRN EN 771-(1-6) - Specifikacije za zidne elemente  - </t>
    </r>
    <r>
      <rPr>
        <sz val="12"/>
        <color rgb="FFFF0000"/>
        <rFont val="Arial"/>
        <family val="2"/>
      </rPr>
      <t xml:space="preserve">ili jednakovrijedno  </t>
    </r>
    <r>
      <rPr>
        <sz val="12"/>
        <color theme="1"/>
        <rFont val="Arial"/>
        <family val="2"/>
      </rPr>
      <t xml:space="preserve">                   
HRN EN 998-(1-2) - Specifikacije morta za ziđe - </t>
    </r>
    <r>
      <rPr>
        <sz val="12"/>
        <color rgb="FFFF0000"/>
        <rFont val="Arial"/>
        <family val="2"/>
      </rPr>
      <t xml:space="preserve">ili jednakovrijedno </t>
    </r>
    <r>
      <rPr>
        <sz val="12"/>
        <color theme="1"/>
        <rFont val="Arial"/>
        <family val="2"/>
      </rPr>
      <t xml:space="preserve">            
HRN EN 459-(1-3) - Građevno vapno - </t>
    </r>
    <r>
      <rPr>
        <sz val="12"/>
        <color rgb="FFFF0000"/>
        <rFont val="Arial"/>
        <family val="2"/>
      </rPr>
      <t xml:space="preserve">ili jednakovrijedno </t>
    </r>
    <r>
      <rPr>
        <sz val="12"/>
        <color theme="1"/>
        <rFont val="Arial"/>
        <family val="2"/>
      </rPr>
      <t xml:space="preserve">                                                                                                                                   
HRN EN 413-(1-2) - Zidarski cement - </t>
    </r>
    <r>
      <rPr>
        <sz val="12"/>
        <color rgb="FFFF0000"/>
        <rFont val="Arial"/>
        <family val="2"/>
      </rPr>
      <t xml:space="preserve">ili jednakovrijedno </t>
    </r>
    <r>
      <rPr>
        <sz val="12"/>
        <color theme="1"/>
        <rFont val="Arial"/>
        <family val="2"/>
      </rPr>
      <t xml:space="preserve">                                                                                                                                 
HRN EN 13139 - Agregat za mort - </t>
    </r>
    <r>
      <rPr>
        <sz val="12"/>
        <color rgb="FFFF0000"/>
        <rFont val="Arial"/>
        <family val="2"/>
      </rPr>
      <t>ili jednakovrijedno</t>
    </r>
  </si>
  <si>
    <r>
      <t xml:space="preserve">TRANSPORT:
Trajanje manipulacije i transporta svježeg betona treba svesti na minimum i uvjetovano je temeljem kriterija da u tom vremenu ne smije doći do bitnije promjene konzistencije betona.
Transportna sredstva moraju biti takva da spriječe segregaciju od mjesta spravljanja do mjesta ugradnje betona. To mogu biti betonske pumpe, auto-mješalice i kamioni kiperi za prijevoz do 1 km. Dozvoljena visina slobodnog pada betona je 1,0 m, a za veće visine treba osigurati dozvoljeni broj vertikalnih ljevaka.
Transportna sredstva ne smiju se oslanjati na oplatu ili armaturu, kako ne bi dovela u pitanje njihov projektirani položaj.
Definitivni plan transporta betona sa popisom svih sredstava mora izvođač predložiti pismeno nadzornom inženjeru na odobrenje.
UGRADNJA BETONA:
Beton se ugrađuje prema projektu betona, normi HRN EN 13670 </t>
    </r>
    <r>
      <rPr>
        <sz val="12"/>
        <color rgb="FFFF0000"/>
        <rFont val="Arial"/>
        <family val="2"/>
        <charset val="238"/>
      </rPr>
      <t>ili jednakovrijedno</t>
    </r>
    <r>
      <rPr>
        <sz val="12"/>
        <color theme="1"/>
        <rFont val="Arial"/>
        <family val="2"/>
      </rPr>
      <t>, normama na koje ta norma upućuje i odredbama Tehničkog propisa za građevinske konstrukcije (NN 17/17).
Ako se ugradnja betona prekida zbog nepredviđenih prilika (incidentne situacije), moraju se poduzeti mjere da takav prekid ne utječe štetno na nosivost i ostala svojstva konstrukcije odnosno elemenata. 
Ako prekid ugradnje nije izveden na način predviđen projektom, izvoditelj radova mora:                                                                                        
 -ohrapaviti prekidnu površinu betona,                                                                                                                                       
-očistiti prekidnu površinu betona,                                                                                                                                                 
-navlažiti je,                                                                                                                                                                  
 -odstraniti višak vode sa prekidne površine.</t>
    </r>
  </si>
  <si>
    <r>
      <t xml:space="preserve">NORME ZA ZIDANE ELEMENTE </t>
    </r>
    <r>
      <rPr>
        <sz val="12"/>
        <color rgb="FFFF0000"/>
        <rFont val="Arial"/>
        <family val="2"/>
        <charset val="238"/>
      </rPr>
      <t>HRN ili jednakovrijedne:</t>
    </r>
    <r>
      <rPr>
        <sz val="12"/>
        <color theme="1"/>
        <rFont val="Arial"/>
        <family val="2"/>
      </rPr>
      <t xml:space="preserve">
HRN EN 771-1:2005 Specifikacija za zidane elemente-1.dio: Opečni zidni elementi (EN 771-1:2003+A1:2005) - </t>
    </r>
    <r>
      <rPr>
        <sz val="12"/>
        <color rgb="FFFF0000"/>
        <rFont val="Arial"/>
        <family val="2"/>
      </rPr>
      <t>ili jednakovrijedno</t>
    </r>
    <r>
      <rPr>
        <sz val="12"/>
        <color theme="1"/>
        <rFont val="Arial"/>
        <family val="2"/>
      </rPr>
      <t xml:space="preserve">
HRN EN 771-2:2005 Specifikacija za zidane elemente-2.dio: Vapnenosilikatni zidni elementi (EN 771-2:2003+A1:2005)- </t>
    </r>
    <r>
      <rPr>
        <sz val="12"/>
        <color rgb="FFFF0000"/>
        <rFont val="Arial"/>
        <family val="2"/>
      </rPr>
      <t>ili jednakovrijedno</t>
    </r>
    <r>
      <rPr>
        <sz val="12"/>
        <color theme="1"/>
        <rFont val="Arial"/>
        <family val="2"/>
      </rPr>
      <t xml:space="preserve">
HRN EN 771-3:2005 Specifikacija za zidane elemente-3.dio: Betonski zidni elementi (gusti i lagani agregat) (EN 771-3:2003+A1:2005) -</t>
    </r>
    <r>
      <rPr>
        <sz val="12"/>
        <color rgb="FFFF0000"/>
        <rFont val="Arial"/>
        <family val="2"/>
      </rPr>
      <t xml:space="preserve"> ili jednakovrijedno</t>
    </r>
    <r>
      <rPr>
        <sz val="12"/>
        <color theme="1"/>
        <rFont val="Arial"/>
        <family val="2"/>
      </rPr>
      <t xml:space="preserve">
HRN EN 771-4:2005 Specifikacija za zidane elemente-4.dio: Zidni elementi od porastoga betona (EN 771-4:2003) -</t>
    </r>
    <r>
      <rPr>
        <sz val="12"/>
        <color rgb="FFFF0000"/>
        <rFont val="Arial"/>
        <family val="2"/>
      </rPr>
      <t xml:space="preserve"> ili jednakovrijedno</t>
    </r>
    <r>
      <rPr>
        <sz val="12"/>
        <color theme="1"/>
        <rFont val="Arial"/>
        <family val="2"/>
      </rPr>
      <t xml:space="preserve">
HRN EN 771-4/A1:2005 Specifikacija za zidane elemente-4.dio: Zidni elementi od porastoga betona (EN 771-4:2003/A1:2005) - </t>
    </r>
    <r>
      <rPr>
        <sz val="12"/>
        <color rgb="FFFF0000"/>
        <rFont val="Arial"/>
        <family val="2"/>
      </rPr>
      <t>ili jednakovrijedno</t>
    </r>
    <r>
      <rPr>
        <sz val="12"/>
        <color theme="1"/>
        <rFont val="Arial"/>
        <family val="2"/>
      </rPr>
      <t xml:space="preserve">
HRN EN 771-5:2005 Specifikacija za zidane elemente-5.dio: Zidni elementi od umjetnog kamena (EN 771-5:2003+A1:2005) -</t>
    </r>
    <r>
      <rPr>
        <sz val="12"/>
        <color rgb="FFFF0000"/>
        <rFont val="Arial"/>
        <family val="2"/>
      </rPr>
      <t xml:space="preserve"> ili jednakovrijedno</t>
    </r>
    <r>
      <rPr>
        <sz val="12"/>
        <color theme="1"/>
        <rFont val="Arial"/>
        <family val="2"/>
      </rPr>
      <t xml:space="preserve">
HRN EN 771-6:2006 Specifikacija za zidane elemente-6.dio: Zidni elementi od prirodnog kamena (EN 771-6:2005) -</t>
    </r>
    <r>
      <rPr>
        <sz val="12"/>
        <color rgb="FFFF0000"/>
        <rFont val="Arial"/>
        <family val="2"/>
      </rPr>
      <t xml:space="preserve"> ili jednakovrijedno</t>
    </r>
    <r>
      <rPr>
        <sz val="12"/>
        <color theme="1"/>
        <rFont val="Arial"/>
        <family val="2"/>
      </rPr>
      <t xml:space="preserve">
HRN EN 12859:2002 Gipsanim blokovi-Definicije, zahtjevi i ispitne metode (EN 12859:2001)
NORME ZA MORT </t>
    </r>
    <r>
      <rPr>
        <sz val="12"/>
        <color rgb="FFFF0000"/>
        <rFont val="Arial"/>
        <family val="2"/>
        <charset val="238"/>
      </rPr>
      <t>HRN ili jednakovrijedne:</t>
    </r>
    <r>
      <rPr>
        <sz val="12"/>
        <color theme="1"/>
        <rFont val="Arial"/>
        <family val="2"/>
      </rPr>
      <t xml:space="preserve">
HRN EN 998-1:2010 - Specifikacija morta za ziđe -1.dio: Vanjska i unutarnja žbuka (EN 998-1:2010) - </t>
    </r>
    <r>
      <rPr>
        <sz val="12"/>
        <color rgb="FFFF0000"/>
        <rFont val="Arial"/>
        <family val="2"/>
      </rPr>
      <t>ili jednakovrijedno</t>
    </r>
    <r>
      <rPr>
        <sz val="12"/>
        <color theme="1"/>
        <rFont val="Arial"/>
        <family val="2"/>
      </rPr>
      <t xml:space="preserve">
HRN EN 998-1:2003/AC:2007 - Specifikacija morta za ziđe -1.dio: Vanjska i unutarnja žbuka (EN 998-1:2003/ AC:2005) - </t>
    </r>
    <r>
      <rPr>
        <sz val="12"/>
        <color rgb="FFFF0000"/>
        <rFont val="Arial"/>
        <family val="2"/>
      </rPr>
      <t>ili jednakovrijedno</t>
    </r>
    <r>
      <rPr>
        <sz val="12"/>
        <color theme="1"/>
        <rFont val="Arial"/>
        <family val="2"/>
      </rPr>
      <t xml:space="preserve">
HRN EN 998-2:2003 - Specifikacija morta za ziđe -2.dio: Mort za ziđe (EN 998-2:2003) -</t>
    </r>
    <r>
      <rPr>
        <sz val="12"/>
        <color rgb="FFFF0000"/>
        <rFont val="Arial"/>
        <family val="2"/>
      </rPr>
      <t xml:space="preserve"> ili jednakovrijedno</t>
    </r>
    <r>
      <rPr>
        <sz val="12"/>
        <color theme="1"/>
        <rFont val="Arial"/>
        <family val="2"/>
      </rPr>
      <t xml:space="preserve">
HRN EN 998-2:2010 - Specifikacija morta za ziđe -2.dio: Mort za ziđe (EN 998-2:2010) -</t>
    </r>
    <r>
      <rPr>
        <sz val="12"/>
        <color rgb="FFFF0000"/>
        <rFont val="Arial"/>
        <family val="2"/>
      </rPr>
      <t xml:space="preserve"> ili jednakovrijedno</t>
    </r>
    <r>
      <rPr>
        <sz val="12"/>
        <color theme="1"/>
        <rFont val="Arial"/>
        <family val="2"/>
      </rPr>
      <t xml:space="preserve">
HRN CEN/TR 15225:2006 Smjernice za tvorničku kontrolu proizvodnje za označavanje oznakom CE (potvrđivanje sukladnosti 2+) za projektirane mortove (CEN/TR 15225:2005) - </t>
    </r>
    <r>
      <rPr>
        <sz val="12"/>
        <color rgb="FFFF0000"/>
        <rFont val="Arial"/>
        <family val="2"/>
      </rPr>
      <t>ili jednakovrijedno</t>
    </r>
    <r>
      <rPr>
        <sz val="12"/>
        <color theme="1"/>
        <rFont val="Arial"/>
        <family val="2"/>
      </rPr>
      <t xml:space="preserve">
HRN EN 13501-1:2002 Razdioba građevnih proizvoda i građevnih elemenata prema ponašanju u požaru-1.dio: Razdioba prema rezultatima ispitivanja reakcije na požar (EN 13501-1:2002) - </t>
    </r>
    <r>
      <rPr>
        <sz val="12"/>
        <color rgb="FFFF0000"/>
        <rFont val="Arial"/>
        <family val="2"/>
      </rPr>
      <t>ili jednakovrijedno</t>
    </r>
  </si>
  <si>
    <r>
      <t xml:space="preserve">NORME ZA GRAĐEVNO VAPNO </t>
    </r>
    <r>
      <rPr>
        <sz val="12"/>
        <color rgb="FFFF0000"/>
        <rFont val="Arial"/>
        <family val="2"/>
        <charset val="238"/>
      </rPr>
      <t>HRN ili jednakovrijedne:</t>
    </r>
    <r>
      <rPr>
        <sz val="12"/>
        <color theme="1"/>
        <rFont val="Arial"/>
        <family val="2"/>
      </rPr>
      <t xml:space="preserve">
HRN EN 459-1:2004 Građevno vapno-1.dio: Definicije, specifikacije i kriteriji sukladnosti (EN 459-1:2001+AC.2002) -</t>
    </r>
    <r>
      <rPr>
        <sz val="12"/>
        <color rgb="FFFF0000"/>
        <rFont val="Arial"/>
        <family val="2"/>
      </rPr>
      <t xml:space="preserve"> ili jednakovrijedno</t>
    </r>
    <r>
      <rPr>
        <sz val="12"/>
        <color theme="1"/>
        <rFont val="Arial"/>
        <family val="2"/>
      </rPr>
      <t xml:space="preserve">
HRN EN 459-1:2010 Građevno vapno-1.dio: Definicije, specifikacije i kriteriji sukladnosti (EN 459-1:2010) - </t>
    </r>
    <r>
      <rPr>
        <sz val="12"/>
        <color rgb="FFFF0000"/>
        <rFont val="Arial"/>
        <family val="2"/>
      </rPr>
      <t>ili jednakovrijedno</t>
    </r>
    <r>
      <rPr>
        <sz val="12"/>
        <color theme="1"/>
        <rFont val="Arial"/>
        <family val="2"/>
      </rPr>
      <t xml:space="preserve">
HRN EN 459-3:2004 Građevno vapno-3.dio: Vrednovanje sukladnosti (EN 459-3:2001+AC:2002) - </t>
    </r>
    <r>
      <rPr>
        <sz val="12"/>
        <color rgb="FFFF0000"/>
        <rFont val="Arial"/>
        <family val="2"/>
      </rPr>
      <t>ili jednakovrijedno</t>
    </r>
    <r>
      <rPr>
        <sz val="12"/>
        <color theme="1"/>
        <rFont val="Arial"/>
        <family val="2"/>
      </rPr>
      <t xml:space="preserve">
NORME ZA ZIDARSKI CEMENT </t>
    </r>
    <r>
      <rPr>
        <sz val="12"/>
        <color rgb="FFFF0000"/>
        <rFont val="Arial"/>
        <family val="2"/>
        <charset val="238"/>
      </rPr>
      <t>HRN ili jednakovrijedne:</t>
    </r>
    <r>
      <rPr>
        <sz val="12"/>
        <color theme="1"/>
        <rFont val="Arial"/>
        <family val="2"/>
      </rPr>
      <t xml:space="preserve">
HRN EN 413-1:2004 Zidarski cement-1.dio: Sastav, specifikacije i kriteriji sukladnosti (EN 413-1:2004) -</t>
    </r>
    <r>
      <rPr>
        <sz val="12"/>
        <color rgb="FFFF0000"/>
        <rFont val="Arial"/>
        <family val="2"/>
      </rPr>
      <t xml:space="preserve"> ili jednakovrijedno</t>
    </r>
    <r>
      <rPr>
        <sz val="12"/>
        <color theme="1"/>
        <rFont val="Arial"/>
        <family val="2"/>
      </rPr>
      <t xml:space="preserve">
HRN EN 413-1:2007 Zidarski cement-1.dio: Sastav, specifikacije i kriteriji sukladnosti (EN 413-1:2004) - </t>
    </r>
    <r>
      <rPr>
        <sz val="12"/>
        <color rgb="FFFF0000"/>
        <rFont val="Arial"/>
        <family val="2"/>
      </rPr>
      <t>ili jednakovrijedno</t>
    </r>
    <r>
      <rPr>
        <sz val="12"/>
        <color theme="1"/>
        <rFont val="Arial"/>
        <family val="2"/>
      </rPr>
      <t xml:space="preserve">
HRN EN 413-1:2011 Zidarski cement-1.dio: Sastav, specifikacije i kriteriji sukladnosti (EN 413-1:2011) - </t>
    </r>
    <r>
      <rPr>
        <sz val="12"/>
        <color rgb="FFFF0000"/>
        <rFont val="Arial"/>
        <family val="2"/>
      </rPr>
      <t>ili jednakovrijedno</t>
    </r>
    <r>
      <rPr>
        <sz val="12"/>
        <color theme="1"/>
        <rFont val="Arial"/>
        <family val="2"/>
      </rPr>
      <t xml:space="preserve">
HRN EN 197-1:2012 Cement-1.dio: Sastav, specifikacije i kriteriji sukladnosti cementa opće namjene (EN 197-1:2011) -</t>
    </r>
    <r>
      <rPr>
        <sz val="12"/>
        <color rgb="FFFF0000"/>
        <rFont val="Arial"/>
        <family val="2"/>
      </rPr>
      <t xml:space="preserve"> ili jednakovrijedno</t>
    </r>
    <r>
      <rPr>
        <sz val="12"/>
        <color theme="1"/>
        <rFont val="Arial"/>
        <family val="2"/>
      </rPr>
      <t xml:space="preserve">
HRN EN 197-2:2004 Cement-2.dio: Vrednovanje sukladnosti - </t>
    </r>
    <r>
      <rPr>
        <sz val="12"/>
        <color rgb="FFFF0000"/>
        <rFont val="Arial"/>
        <family val="2"/>
      </rPr>
      <t>ili jednakovrijedno</t>
    </r>
    <r>
      <rPr>
        <sz val="12"/>
        <color theme="1"/>
        <rFont val="Arial"/>
        <family val="2"/>
      </rPr>
      <t xml:space="preserve">
HRN CR 14245:2004 Vodič za primjenu EN 197-2- Vrednovanje sukladnosti - </t>
    </r>
    <r>
      <rPr>
        <sz val="12"/>
        <color rgb="FFFF0000"/>
        <rFont val="Arial"/>
        <family val="2"/>
      </rPr>
      <t>ili jednakovrijedno</t>
    </r>
    <r>
      <rPr>
        <sz val="12"/>
        <color theme="1"/>
        <rFont val="Arial"/>
        <family val="2"/>
      </rPr>
      <t xml:space="preserve">
HRN EN 13279-1:2006 Veziva i žbuke na osnovi gipsa-1.dio: Definicije i zahtjevi (EN 13279-1:2005) - </t>
    </r>
    <r>
      <rPr>
        <sz val="12"/>
        <color rgb="FFFF0000"/>
        <rFont val="Arial"/>
        <family val="2"/>
      </rPr>
      <t>ili jednakovrijedno</t>
    </r>
    <r>
      <rPr>
        <sz val="12"/>
        <color theme="1"/>
        <rFont val="Arial"/>
        <family val="2"/>
      </rPr>
      <t xml:space="preserve">
NORME ZA DODATAK MORTU </t>
    </r>
    <r>
      <rPr>
        <sz val="12"/>
        <color rgb="FFFF0000"/>
        <rFont val="Arial"/>
        <family val="2"/>
        <charset val="238"/>
      </rPr>
      <t xml:space="preserve">HRN ili jednakovrijedne:
</t>
    </r>
    <r>
      <rPr>
        <sz val="12"/>
        <color theme="1"/>
        <rFont val="Arial"/>
        <family val="2"/>
      </rPr>
      <t xml:space="preserve">HRN EN 934-3:2004 - Dodaci betonu, mortu i mortu za injektiranje-3.dio: Dodaci mortu za žiđe. Definicije, zahtjevi, sukladnost, označavanje i obilježavanje (EN 934-3:2001/A1:2004) - </t>
    </r>
    <r>
      <rPr>
        <sz val="12"/>
        <color rgb="FFFF0000"/>
        <rFont val="Arial"/>
        <family val="2"/>
      </rPr>
      <t>ili jednakovrijedno</t>
    </r>
    <r>
      <rPr>
        <sz val="12"/>
        <color theme="1"/>
        <rFont val="Arial"/>
        <family val="2"/>
      </rPr>
      <t xml:space="preserve">
HRN EN 934-3:2010 - Dodaci betonu, mortu i smjesi za injektiranje-3.dio: Dodaci mortu za zidanje - Definicije, zahtjevi, sukladnost, označavanje i obilježavanje (EN 934-3:2009) -</t>
    </r>
    <r>
      <rPr>
        <sz val="12"/>
        <color rgb="FFFF0000"/>
        <rFont val="Arial"/>
        <family val="2"/>
      </rPr>
      <t xml:space="preserve"> ili jednakovrijedno</t>
    </r>
    <r>
      <rPr>
        <sz val="12"/>
        <color theme="1"/>
        <rFont val="Arial"/>
        <family val="2"/>
      </rPr>
      <t xml:space="preserve">
HRN EN 934-6:2004 - Dodaci betonu, mortu i mortu za injektiranje-6.dio: Uzorkovanje, kontrola sukladnost i vrednovanje sukladnosti (EN 934-6:2001) - </t>
    </r>
    <r>
      <rPr>
        <sz val="12"/>
        <color rgb="FFFF0000"/>
        <rFont val="Arial"/>
        <family val="2"/>
      </rPr>
      <t>ili jednakovrijedno</t>
    </r>
    <r>
      <rPr>
        <sz val="12"/>
        <color theme="1"/>
        <rFont val="Arial"/>
        <family val="2"/>
      </rPr>
      <t xml:space="preserve">
HRN EN 998-2:2003 Specifikacija morta za ziđe-2.dio: Mort za žiđe (EN 998-2:2001) - </t>
    </r>
    <r>
      <rPr>
        <sz val="12"/>
        <color rgb="FFFF0000"/>
        <rFont val="Arial"/>
        <family val="2"/>
      </rPr>
      <t>ili jednakovrijedno</t>
    </r>
  </si>
  <si>
    <r>
      <t xml:space="preserve">Estrih u garaži mora odgovarati propisima i biti otporan na naftu, benzin i sol protiv smrzavanja. Dilatacijske i radne spojnice na garažnim podovima se brtve elastičnim materijalima, po kojima se može voziti.
Dilatacijske i radne spojnice uključene su u jediničnu cijenu stavke, pri čemu polja ne bi smjela biti veća od 30 m2. U pojedinačnim poljima nije dozvoljena izvedba prekida betoniranja. Armature se prekidaju kod radnih fuga. Radne reške se izvode na mjestima gdje je potrebno izbjeći prijenos udarnog zvuka.
Cementni estrih izvodi se prema pojedinim opisima u stavkama, kao plivajući estrih ili direktnom izvedbom na AB ploči. Čvrstoča nanosa na tlak mora iznositi min. 30 N/mm2, čvrstoća na savijanje 4 N/mm2, tvrdoća (otpor protiv prodiranja) 60 N/mm2.
NORME </t>
    </r>
    <r>
      <rPr>
        <sz val="12"/>
        <color rgb="FFFF0000"/>
        <rFont val="Arial"/>
        <family val="2"/>
        <charset val="238"/>
      </rPr>
      <t xml:space="preserve">HRN ili jednakovrijedne:
</t>
    </r>
    <r>
      <rPr>
        <sz val="12"/>
        <color theme="1"/>
        <rFont val="Arial"/>
        <family val="2"/>
      </rPr>
      <t xml:space="preserve"> HRN EN 13454-1:2006 – Veziva, sastavljena veziva i tvornički pripremmljene mješavine za in situ podove (estrihe) na osnovi kalcijevog sulfata – 1.dio: Definicije i zahtjevi (EN 13454-1:2004)-</t>
    </r>
    <r>
      <rPr>
        <sz val="12"/>
        <color rgb="FFFF0000"/>
        <rFont val="Arial"/>
        <family val="2"/>
      </rPr>
      <t xml:space="preserve">  ili jednakovrijedno</t>
    </r>
    <r>
      <rPr>
        <sz val="12"/>
        <color theme="1"/>
        <rFont val="Arial"/>
        <family val="2"/>
      </rPr>
      <t xml:space="preserve">
 HRN EN 13813:2003 – Materijal za in situ podove (estrihe) i in situ podovi (estrisi) – Materijal za in situ podove (estrihe) - Svojstva i zahtjevi (EN 13813:2002)-  </t>
    </r>
    <r>
      <rPr>
        <sz val="12"/>
        <color rgb="FFFF0000"/>
        <rFont val="Arial"/>
        <family val="2"/>
      </rPr>
      <t>ili jednakovrijedno</t>
    </r>
    <r>
      <rPr>
        <sz val="12"/>
        <color theme="1"/>
        <rFont val="Arial"/>
        <family val="2"/>
      </rPr>
      <t xml:space="preserve">
HRN EN 1344:2004 – Glineni elementi za popločavanje – Zahtjevi i ispitne metode (EN 1343:2001)- </t>
    </r>
    <r>
      <rPr>
        <sz val="12"/>
        <color rgb="FFFF0000"/>
        <rFont val="Arial"/>
        <family val="2"/>
      </rPr>
      <t xml:space="preserve"> ili jednakovrijedno</t>
    </r>
  </si>
  <si>
    <t>Doprema i ugradnja geotekstila na pripremljenu posteljicu (uvaljanu i isplaniranu). Ovaj rad obuhvaća sve radove potrebne za osposobljavanje slabo nosivog ili provlaženog temeljnog tla - posteljice radi izrade kolovoznih i pješačkih prometnih površina iznad nje. 
Ovakav način uređenja slabo nosivog ili provlaženog tla primjenjuje se, kada se zbog svojstava ili stanja vlažnosti tla, uz odgovarajući način rada ne mogu postići zahtjevi iz OTU-a ili jednakovrijedno, a služi da bi se omogućila izrada nosivog sloja od drobljenog kamenog materijala. Kod uređenja temeljnog tla primjenjuje se geotekstil mase 200 g/m3.
Geotekstili moraju ispunjavati tehničke karakteristike prema OTU ili jednakovrijedno.
Izvođač je dužan pribaviti odgovarajuće tehničke podatke o geotekstilu od proizvođača, s navedenim područjima primjene i uputama o načinu spajanja. Primjenu određene vrste geotekstila na osnovi predočenih uvjeta odobrava nadzorni inženjer. Odluka o ugradnji upisuje se u građevinski dnevnik. Obračun po m² ugrađenog geotekstila.</t>
  </si>
  <si>
    <t xml:space="preserve">OPĆI UVJETI
BETON
OPĆENITO:
Kod izvedbe betonskih i armiranobetonskih konstrukcija treba se u svemu pridržavati postojećih propisa, standarda i Tehničkog propisa za građevinske konstrukcije (NN 17/17),  propisanih normi u navedenom propisima, i projektne dokumentacije te statičkog računa. Prije početka izvedbe betonskih radova treba pregledati i zapisnički ustanoviti podatke o agregatu, cementu i vodi, odnosno faktorima koji će utjecati na kakvoću radova i ugrađenog betona. Prije same ugradnje betona obavezan je kontrola ugrađenih elemenata i građevinskih proizvoda u oplatu.
NORME HRN ili jednakovrijedno:
HRN EN 206 - Beton: Specifikacije, svojstva, proizvodnja i sukladnost - ili jednakovrijedno                                                                                  
HRN EN 13670 - Izvedba betonskih konstrukcija - ili jednakovrijedno                                                                                                                     
HRN EN 12350-(1-12) - Ispitivanje svježeg betona - ili jednakovrijedno                                                                                                                  
HRN EN 12390-(1-13) - Ispitivanje očvrslog betona - ili jednakovrijedno                                                                                                           
HRN EN 12504-(1-4) - Ispitivanje betona u konstrukcijama - ili jednakovrijedno                                                                                                     
HRN EN 12620 - Agregati za beton - ili jednakovrijedno                                                                                                                                             
HRN EN 13055 - Lagani agregati - ili jednakovrijedno                                                                                                                                    
HRN EN 932-(1-6) - Ispitivanje općih svojstava agregata - ili jednakovrijedno                                                                                                      
HRN EN 933-(1-11) - Ispitivanje geometrijskih svojstava agregata - ili jednakovrijedno                                                                                      
HRN EN 1097-(1-11) - Ispitivanje mehaničkih i fizikalnih svojstava agregata - ili jednakovrijedno                                                                                       
HRN EN 1367-(1-8) - Ispitivanje toplinskog i vremenskog utjecaja na svojstva agregata - ili jednakovrijedno                                                            
</t>
  </si>
  <si>
    <t>KONTROLA I ISPITIVANJE KVALITETE BETONA:
Prema normi HRN EN 13670  ili jednakovrijedoj izvođač mora prije početka ugradnje provjeriti je li beton u skladu sa zahtjevima iz projekta betonske konstrukcije, te je li u tijekom transporta betona došlo do promjene njegovih svojstava koja bi bila od utjecaja na tehnička svojstva betonske konstrukcije. Kontrolni postupak utvrđivanja svojstava svježeg betona provodi se na uzorcima koji se uzimaju neposredno prije ugradnje betona u betonsku konstrukciju u skladu sa zahtjevima norme HRN EN 13670 ili jednakovrijednoj i projekta betonske konstrukcije.Kontrolni postupak utvrđivanja tlačne čvrstoće očvrslog betona provodi se na uzorcima koji se uzimaju neposredno prije ugradnje betona u betonsku konstrukciju u skladu sa zahtjevima projekta betonske konstrukcije, ali ne manje od jednog uzorka za istovrsne elemente betonske konstrukcije koji se bez prekida ugrađivanja betona izvedu unutar 24 sata od betona istih iskazanih svojstava i istog proizvođača. Ako je količina ugrađenog betona veća od 100 m3, za svakih slijedećih ugrađenih 100 m3 uzima se po jedan dodatni uzorak betona. Čvrstoća betona određuje se klasom betona. Izvoditelj se mora strogo pridržavati klase betona određene za pojedine konstrukcije, označene u statičkom proračunu.
Kod betonskih i armirano-betonskih konstrukcija gdje se ugrađuje beton visoke otpornosti mora se dokazati predhodnim ispitivanjem da je postignuta ona čvrstoća koja je propisana u statičkom proračunu, a za vrijeme građenja mora se to stalno kontrolirati.Za ostale konstrukcije dovoljno je ispitivanje za vrijeme izvođenja. Za izradu betona upotrijebiti istu vrstu cementa i granulirani agregat.Podaci o istovrsnim elementima betonske konstrukcije izvedenim od betona istih iskazanih svojstava i istog proizvođača evidentiraju se uz navođenje podataka iz otpremnice tog betona, a podaci o uzimanju uzoraka betona evidentiraju se uz obvezno navođenje oznake pojedinačnog elementa betonske konstrukcije i mjesta u elementu betonske konstrukcije na kojem se beton ugrađivao u trenutku uzimanja uzoraka.Ispitivanje čvrstoće se mora zasnivati na ispitivanjima uzoraka kocaka brida 150 mm ili valjaka dimenzija 150x300 mm sukladnih HRN EN 12390-1 ili jednakovrijedno i izrađenih i njegovanih prema HRN EN 12390-1 ili jednakovrijedno i HRN EN 12390-2 ili jednakovrijedno. Tlačna čvrstoća utvrđuje se na uzorcima ispitanim pri starosti 28 dana. Za slučaj nepotvrđivanja zahtjevanog razreda tlačne čvrstoće betona treba na dijelu konstrukcije u koji je ugrađen beton nedokazanog razreda tlačne čvrstoće provesti naknadno ispitivanje tlačne čvrstoće betona u konstrukciji prema HRN EN 12504-1 ili jednakovrijedno i ocjenu sukladnosti prema EN 13791 ili jednakovrijedno.</t>
  </si>
  <si>
    <t>OPĆI UVJETI
ZIDANJE
OPĆI UVJETI:
Sav materijal upotrebljen za zidarske radove mora odgovarati Tehničkim propisima za građevinske konstrukcije (NN 17/2017) i pripadajućim normativima.
Zidarske radove izvesti u svemu po troškovniku. Ako koja stavka nije izvođaču jasna, mora prije ponude tražiti objašnjenje od projektanta. Eventualne izmjene materijala, te način izvedbe tokom gradnje mora se izvršiti isključivo pismenim dogovorom s projektantom i nadzornim inženjerom. Sve više radnje koje neće biti na taj način utvrđene, neće se priznati u obračunu. Ukoliko se traži stavkom troškovnika materijal koji nije obuhvaćen propisima, ima se u svemu izvesti prema uputama proizvođača, te garancijom i certifikatima od za to ovlaštenih ustanova (IGH i sl.).
NORME ZA ZIĐE HRN ili jednakovrijedne:
HRN ENV 1996-1-1:2007 Eurokod 6: Projektiranje zidanih konstrukcija-1-1. dio: Opća pravila za zgrade.
Pravilo za armirano i nearmirano ziđe (ENV 1996-1-1:1995) - ili jednakovrijedno
HRN ENV 1996-1-2:2007 Eurokod 6: Projektiranje zidanih konstrukcija-1-2. dio: Opća pravila- Projektiranje konstrukcija na požarno djelovanje (ENV 1996-1-2:1995) - ili jednakovrijedno
HRN ENV 1996-1-3:2007 Eurokod 6: Projektiranje zidanih konstrukcija-1-3. dio: Opća pravila za zgrade- Posebna pravila za bočna opterećenja. (ENV 1996-1-3:1998) - ili jednakovrijedno
HRN EN 1745:2003 Zidovi i proizvodi za zidanje-Metode određivanja računskih toplinskih vrijednosti (EN 1745:2002) - ili jednakovrijedno
HRN EN 13501-1:2002 Razredba građevnih proizvoda i građevnih elemenata prema ponašanju u požaru-1. dio: Razredba prema rezultatima ispitivanja reakcije na požar (EN 13501-1.2002) - ili jednakovrijedno</t>
  </si>
  <si>
    <t>NORME ZA AGREGAT HRN ili jednakovrijedne:
HRN EN 13139:2003 Agregat za mort (EN 13139:2002)- ili jednakovrijedno
HRN EN 13139/AC:2006 Agregat za mort (EN 13139:2002/AC:2004)- ili jednakovrijedno
HRN EN 13055-1:2003, Lagani agregati-1.dio: Lagani agregati za beton, mort i mort za zalijevanje (EN 13055-1:2002)-  ili jednakovrijedno
HRN EN 13055-1:2003/AC:2006, Lagani agregati-1.dio: Lagani agregati za beton, mort i mort za zalijevanje (EN 13055-1:2002/AC:2004)- ili jednakovrijedno
NORME ZA POMOĆNE DIJELOVE HRN ili jednakovrijedne:
HRN EN 845-1:2003 Specifikacija za pomoćne dijelove ziđa-1.dio: Spone, vlačne trake, vješaljke i kutnici (EN 845-1:2003)-  ili jednakovrijedno
HRN EN 845-2:2003 Specifikacija za pomoćne dijelove ziđa-2.dio: Nadvoji (EN 845-2:2003)-  ili jednakovrijedno
HRN EN 845-3:2003 Specifikacija za pomoćne dijelove ziđa-3.dio: Armatura horizontalnih sljubnica od čeličnih mreža (EN 845-3:2003)-  ili jednakovrijedno</t>
  </si>
  <si>
    <t>Dobava, transport i ugradnja PVC, PP ILI PEHD kanalizacijskih cijevi SN8 sukladno normi HRN EN 1401-1:2009 ili jednakovrijedna, HRN EN 13476-1:2007 ili jednakovrijedna i HRN EN 13476-3:2009 ili jednakovrijedna. U stavci je uračunata dobava i transport svih potrebnih spojnica za cijevi i spoj na okna i sve gumene brtve. Cijev se izvodi u padu min 2% prema oborinskom oknu. Obračun po m1 cijevi.</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</si>
</sst>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7" formatCode="#,##0.00\ &quot;kn&quot;;\-#,##0.00\ &quot;kn&quot;"/>
    <numFmt numFmtId="44" formatCode="_-* #,##0.00\ &quot;kn&quot;_-;\-* #,##0.00\ &quot;kn&quot;_-;_-* &quot;-&quot;??\ &quot;kn&quot;_-;_-@_-"/>
    <numFmt numFmtId="164" formatCode="#,##0.00\ &quot;kn&quot;"/>
    <numFmt numFmtId="165" formatCode="#,##0.00_ ;\-#,##0.00\ "/>
    <numFmt numFmtId="166" formatCode="&quot;$&quot;#,##0.00_);[Red]\(&quot;$&quot;#,##0.00\)"/>
  </numFmts>
  <fonts count="50">
    <font>
      <sz val="11"/>
      <color theme="1"/>
      <name val="Calibri"/>
      <family val="2"/>
      <scheme val="minor"/>
    </font>
    <font>
      <sz val="12"/>
      <name val="Arial"/>
      <family val="2"/>
    </font>
    <font>
      <b/>
      <sz val="12"/>
      <name val="Arial"/>
      <family val="2"/>
    </font>
    <font>
      <sz val="12"/>
      <color theme="1"/>
      <name val="Arial"/>
      <family val="2"/>
    </font>
    <font>
      <sz val="12"/>
      <color rgb="FFFF0000"/>
      <name val="Arial"/>
      <family val="2"/>
    </font>
    <font>
      <b/>
      <sz val="14"/>
      <name val="Arial"/>
      <family val="2"/>
      <charset val="238"/>
    </font>
    <font>
      <b/>
      <sz val="12"/>
      <name val="Arial"/>
      <family val="2"/>
      <charset val="238"/>
    </font>
    <font>
      <sz val="12"/>
      <name val="Arial"/>
      <family val="2"/>
      <charset val="238"/>
    </font>
    <font>
      <b/>
      <i/>
      <sz val="12"/>
      <name val="Arial"/>
      <family val="2"/>
      <charset val="238"/>
    </font>
    <font>
      <sz val="12"/>
      <color rgb="FFFF0000"/>
      <name val="Arial"/>
      <family val="2"/>
      <charset val="238"/>
    </font>
    <font>
      <sz val="10"/>
      <name val="Arial"/>
      <family val="2"/>
      <charset val="238"/>
    </font>
    <font>
      <b/>
      <sz val="14"/>
      <name val="Arial"/>
      <family val="2"/>
    </font>
    <font>
      <sz val="12"/>
      <color theme="1"/>
      <name val="Arial"/>
      <family val="2"/>
      <charset val="238"/>
    </font>
    <font>
      <sz val="10"/>
      <name val="Arial"/>
      <family val="2"/>
      <charset val="238"/>
    </font>
    <font>
      <b/>
      <sz val="12"/>
      <color theme="1"/>
      <name val="Arial"/>
      <family val="2"/>
      <charset val="238"/>
    </font>
    <font>
      <sz val="12"/>
      <name val="Arial"/>
      <family val="2"/>
    </font>
    <font>
      <sz val="10"/>
      <name val="Helv"/>
    </font>
    <font>
      <sz val="11"/>
      <name val="Times New Roman CE"/>
      <family val="1"/>
      <charset val="238"/>
    </font>
    <font>
      <sz val="12"/>
      <name val="Arial CE"/>
      <charset val="238"/>
    </font>
    <font>
      <sz val="12"/>
      <color indexed="8"/>
      <name val="Arial"/>
      <family val="2"/>
      <charset val="238"/>
    </font>
    <font>
      <b/>
      <sz val="14"/>
      <color theme="1"/>
      <name val="Arial"/>
      <family val="2"/>
    </font>
    <font>
      <sz val="14"/>
      <name val="Arial"/>
      <family val="2"/>
      <charset val="238"/>
    </font>
    <font>
      <sz val="11"/>
      <color theme="1"/>
      <name val="Calibri"/>
      <family val="2"/>
      <scheme val="minor"/>
    </font>
    <font>
      <sz val="12"/>
      <color theme="1"/>
      <name val="Arial CE"/>
      <family val="2"/>
      <charset val="238"/>
    </font>
    <font>
      <b/>
      <i/>
      <sz val="12"/>
      <color theme="1"/>
      <name val="Arial"/>
      <family val="2"/>
      <charset val="238"/>
    </font>
    <font>
      <sz val="12"/>
      <color indexed="8"/>
      <name val="Arial"/>
      <family val="2"/>
    </font>
    <font>
      <i/>
      <sz val="12"/>
      <name val="Arial"/>
      <family val="2"/>
      <charset val="238"/>
    </font>
    <font>
      <sz val="11"/>
      <color indexed="8"/>
      <name val="Arial"/>
      <family val="2"/>
      <charset val="238"/>
    </font>
    <font>
      <sz val="9"/>
      <name val="Arial CE"/>
      <family val="2"/>
      <charset val="238"/>
    </font>
    <font>
      <sz val="9"/>
      <color theme="1"/>
      <name val="Arial"/>
      <family val="2"/>
    </font>
    <font>
      <sz val="12"/>
      <color indexed="8"/>
      <name val="Albany"/>
      <family val="2"/>
    </font>
    <font>
      <sz val="12"/>
      <color indexed="8"/>
      <name val="Arial CE"/>
      <family val="2"/>
    </font>
    <font>
      <sz val="12"/>
      <color rgb="FFFF0000"/>
      <name val="Arial CE"/>
      <family val="2"/>
      <charset val="238"/>
    </font>
    <font>
      <vertAlign val="superscript"/>
      <sz val="12"/>
      <name val="Arial"/>
      <family val="2"/>
      <charset val="238"/>
    </font>
    <font>
      <sz val="10"/>
      <name val="MS Sans Serif"/>
    </font>
    <font>
      <sz val="10"/>
      <name val="MS Sans Serif"/>
      <family val="2"/>
      <charset val="238"/>
    </font>
    <font>
      <sz val="11"/>
      <color theme="0"/>
      <name val="MS Sans Serif"/>
      <family val="2"/>
      <charset val="238"/>
    </font>
    <font>
      <b/>
      <sz val="16"/>
      <name val="Arial"/>
      <family val="2"/>
    </font>
    <font>
      <b/>
      <sz val="16"/>
      <color theme="1"/>
      <name val="Arial"/>
      <family val="2"/>
    </font>
    <font>
      <sz val="12"/>
      <name val="Arial CE"/>
      <family val="2"/>
      <charset val="238"/>
    </font>
    <font>
      <b/>
      <sz val="12"/>
      <color rgb="FFFF0000"/>
      <name val="Arial"/>
      <family val="2"/>
    </font>
    <font>
      <sz val="11"/>
      <color rgb="FF000000"/>
      <name val="Calibri"/>
      <family val="2"/>
    </font>
    <font>
      <b/>
      <sz val="18"/>
      <name val="Arial"/>
      <family val="2"/>
    </font>
    <font>
      <b/>
      <sz val="20"/>
      <name val="Arial"/>
      <family val="2"/>
      <charset val="238"/>
    </font>
    <font>
      <b/>
      <sz val="24"/>
      <name val="Arial"/>
      <family val="2"/>
    </font>
    <font>
      <sz val="14"/>
      <name val="Arial"/>
      <family val="2"/>
    </font>
    <font>
      <sz val="14"/>
      <color indexed="8"/>
      <name val="Arial"/>
      <family val="2"/>
      <charset val="238"/>
    </font>
    <font>
      <sz val="14"/>
      <color indexed="8"/>
      <name val="Arial"/>
      <family val="2"/>
    </font>
    <font>
      <sz val="14"/>
      <color theme="1"/>
      <name val="Arial"/>
      <family val="2"/>
    </font>
    <font>
      <sz val="16"/>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6"/>
      </patternFill>
    </fill>
    <fill>
      <patternFill patternType="solid">
        <fgColor rgb="FF99FFCC"/>
        <bgColor indexed="64"/>
      </patternFill>
    </fill>
    <fill>
      <patternFill patternType="solid">
        <fgColor rgb="FFCCFFCC"/>
        <bgColor indexed="64"/>
      </patternFill>
    </fill>
    <fill>
      <patternFill patternType="solid">
        <fgColor rgb="FFFFFFFF"/>
        <bgColor rgb="FFFFFFFF"/>
      </patternFill>
    </fill>
    <fill>
      <patternFill patternType="solid">
        <fgColor theme="3"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6">
    <xf numFmtId="0" fontId="0" fillId="0" borderId="0"/>
    <xf numFmtId="0" fontId="13" fillId="0" borderId="0"/>
    <xf numFmtId="44" fontId="13" fillId="0" borderId="0" applyFont="0" applyFill="0" applyBorder="0" applyAlignment="0" applyProtection="0"/>
    <xf numFmtId="0" fontId="10" fillId="0" borderId="0"/>
    <xf numFmtId="44" fontId="10" fillId="0" borderId="0" applyFont="0" applyFill="0" applyBorder="0" applyAlignment="0" applyProtection="0"/>
    <xf numFmtId="0" fontId="10" fillId="0" borderId="0"/>
    <xf numFmtId="44" fontId="10" fillId="0" borderId="0" applyFont="0" applyFill="0" applyBorder="0" applyAlignment="0" applyProtection="0"/>
    <xf numFmtId="0" fontId="10" fillId="0" borderId="0"/>
    <xf numFmtId="44" fontId="10" fillId="0" borderId="0" applyFont="0" applyFill="0" applyBorder="0" applyAlignment="0" applyProtection="0"/>
    <xf numFmtId="0" fontId="10" fillId="0" borderId="0"/>
    <xf numFmtId="44" fontId="10" fillId="0" borderId="0" applyFont="0" applyFill="0" applyBorder="0" applyAlignment="0" applyProtection="0"/>
    <xf numFmtId="0" fontId="10" fillId="0" borderId="0"/>
    <xf numFmtId="44" fontId="10" fillId="0" borderId="0" applyFont="0" applyFill="0" applyBorder="0" applyAlignment="0" applyProtection="0"/>
    <xf numFmtId="0" fontId="10" fillId="0" borderId="0"/>
    <xf numFmtId="44" fontId="10" fillId="0" borderId="0" applyFont="0" applyFill="0" applyBorder="0" applyAlignment="0" applyProtection="0"/>
    <xf numFmtId="0" fontId="10" fillId="0" borderId="0"/>
    <xf numFmtId="44" fontId="10" fillId="0" borderId="0" applyFont="0" applyFill="0" applyBorder="0" applyAlignment="0" applyProtection="0"/>
    <xf numFmtId="0" fontId="10" fillId="0" borderId="0"/>
    <xf numFmtId="44" fontId="10" fillId="0" borderId="0" applyFont="0" applyFill="0" applyBorder="0" applyAlignment="0" applyProtection="0"/>
    <xf numFmtId="0" fontId="10" fillId="0" borderId="0"/>
    <xf numFmtId="44" fontId="10" fillId="0" borderId="0" applyFont="0" applyFill="0" applyBorder="0" applyAlignment="0" applyProtection="0"/>
    <xf numFmtId="0" fontId="10" fillId="0" borderId="0"/>
    <xf numFmtId="0" fontId="10" fillId="0" borderId="0"/>
    <xf numFmtId="44" fontId="10" fillId="0" borderId="0" applyFont="0" applyFill="0" applyBorder="0" applyAlignment="0" applyProtection="0"/>
    <xf numFmtId="44" fontId="10" fillId="0" borderId="0" applyFont="0" applyFill="0" applyBorder="0" applyAlignment="0" applyProtection="0"/>
    <xf numFmtId="0" fontId="10" fillId="0" borderId="0"/>
    <xf numFmtId="44" fontId="10" fillId="0" borderId="0" applyFont="0" applyFill="0" applyBorder="0" applyAlignment="0" applyProtection="0"/>
    <xf numFmtId="0" fontId="10" fillId="0" borderId="0"/>
    <xf numFmtId="44" fontId="10" fillId="0" borderId="0" applyFont="0" applyFill="0" applyBorder="0" applyAlignment="0" applyProtection="0"/>
    <xf numFmtId="0" fontId="10" fillId="0" borderId="0"/>
    <xf numFmtId="44" fontId="10" fillId="0" borderId="0" applyFont="0" applyFill="0" applyBorder="0" applyAlignment="0" applyProtection="0"/>
    <xf numFmtId="0" fontId="10" fillId="0" borderId="0"/>
    <xf numFmtId="44" fontId="10" fillId="0" borderId="0" applyFont="0" applyFill="0" applyBorder="0" applyAlignment="0" applyProtection="0"/>
    <xf numFmtId="0" fontId="15" fillId="0" borderId="0"/>
    <xf numFmtId="0" fontId="17" fillId="0" borderId="0">
      <alignment horizontal="left" vertical="top" wrapText="1"/>
    </xf>
    <xf numFmtId="44" fontId="18" fillId="0" borderId="0" applyFont="0" applyFill="0" applyBorder="0" applyAlignment="0" applyProtection="0"/>
    <xf numFmtId="0" fontId="10" fillId="0" borderId="0"/>
    <xf numFmtId="0" fontId="16" fillId="0" borderId="0"/>
    <xf numFmtId="0" fontId="1" fillId="0" borderId="0"/>
    <xf numFmtId="0" fontId="22" fillId="0" borderId="0"/>
    <xf numFmtId="44" fontId="22" fillId="0" borderId="0" applyFont="0" applyFill="0" applyBorder="0" applyAlignment="0" applyProtection="0"/>
    <xf numFmtId="0" fontId="34" fillId="0" borderId="0"/>
    <xf numFmtId="40" fontId="35" fillId="0" borderId="0" applyFont="0" applyFill="0" applyBorder="0" applyAlignment="0" applyProtection="0"/>
    <xf numFmtId="166" fontId="35" fillId="0" borderId="0" applyFont="0" applyFill="0" applyBorder="0" applyAlignment="0" applyProtection="0"/>
    <xf numFmtId="0" fontId="36" fillId="5" borderId="0" applyNumberFormat="0" applyBorder="0" applyAlignment="0" applyProtection="0"/>
    <xf numFmtId="0" fontId="41" fillId="0" borderId="0"/>
  </cellStyleXfs>
  <cellXfs count="338">
    <xf numFmtId="0" fontId="0" fillId="0" borderId="0" xfId="0"/>
    <xf numFmtId="0" fontId="1" fillId="0" borderId="0" xfId="0" applyFont="1" applyFill="1" applyBorder="1" applyAlignment="1" applyProtection="1">
      <alignment horizontal="right"/>
    </xf>
    <xf numFmtId="165" fontId="1" fillId="0" borderId="0" xfId="0" applyNumberFormat="1" applyFont="1" applyFill="1" applyBorder="1" applyAlignment="1" applyProtection="1">
      <alignment horizontal="right"/>
    </xf>
    <xf numFmtId="164" fontId="1" fillId="0" borderId="0" xfId="0" applyNumberFormat="1" applyFont="1" applyFill="1" applyBorder="1" applyAlignment="1" applyProtection="1">
      <alignment horizontal="right"/>
    </xf>
    <xf numFmtId="0" fontId="1" fillId="0" borderId="0" xfId="0" applyFont="1" applyFill="1" applyBorder="1" applyAlignment="1" applyProtection="1">
      <alignment horizontal="right" vertical="top"/>
    </xf>
    <xf numFmtId="165" fontId="3" fillId="0" borderId="0" xfId="0" applyNumberFormat="1" applyFont="1" applyFill="1" applyBorder="1" applyAlignment="1" applyProtection="1">
      <alignment horizontal="right"/>
    </xf>
    <xf numFmtId="165" fontId="7" fillId="0" borderId="1" xfId="0" applyNumberFormat="1" applyFont="1" applyFill="1" applyBorder="1" applyAlignment="1" applyProtection="1">
      <alignment horizontal="center" vertical="center" wrapText="1"/>
    </xf>
    <xf numFmtId="165" fontId="7" fillId="0" borderId="3" xfId="0" applyNumberFormat="1" applyFont="1" applyFill="1" applyBorder="1" applyAlignment="1" applyProtection="1"/>
    <xf numFmtId="165" fontId="3" fillId="0" borderId="0" xfId="0" applyNumberFormat="1" applyFont="1" applyAlignment="1" applyProtection="1">
      <alignment horizontal="right"/>
    </xf>
    <xf numFmtId="165" fontId="3" fillId="0" borderId="0" xfId="0" applyNumberFormat="1" applyFont="1" applyBorder="1" applyAlignment="1" applyProtection="1">
      <alignment horizontal="right"/>
    </xf>
    <xf numFmtId="0" fontId="3" fillId="0" borderId="0" xfId="0" applyFont="1" applyAlignment="1" applyProtection="1">
      <alignment horizontal="left" vertical="top"/>
    </xf>
    <xf numFmtId="4" fontId="3" fillId="0" borderId="0" xfId="0" applyNumberFormat="1" applyFont="1" applyAlignment="1" applyProtection="1">
      <alignment horizontal="left" vertical="top"/>
    </xf>
    <xf numFmtId="0" fontId="3" fillId="0" borderId="0" xfId="0" applyFont="1" applyAlignment="1" applyProtection="1">
      <alignment horizontal="right"/>
    </xf>
    <xf numFmtId="4" fontId="3" fillId="0" borderId="0" xfId="0" applyNumberFormat="1" applyFont="1" applyAlignment="1" applyProtection="1">
      <alignment horizontal="right"/>
    </xf>
    <xf numFmtId="165" fontId="1" fillId="0" borderId="1" xfId="0" applyNumberFormat="1" applyFont="1" applyFill="1" applyBorder="1" applyAlignment="1" applyProtection="1">
      <alignment horizontal="center" vertical="center" wrapText="1"/>
    </xf>
    <xf numFmtId="0" fontId="7" fillId="0" borderId="1" xfId="0" applyFont="1" applyBorder="1" applyAlignment="1" applyProtection="1">
      <alignment horizontal="center" wrapText="1"/>
    </xf>
    <xf numFmtId="7" fontId="7" fillId="0" borderId="1" xfId="0" applyNumberFormat="1" applyFont="1" applyFill="1" applyBorder="1" applyAlignment="1" applyProtection="1">
      <alignment horizontal="center" vertical="center" wrapText="1"/>
    </xf>
    <xf numFmtId="0" fontId="8" fillId="0" borderId="3" xfId="0" applyFont="1" applyFill="1" applyBorder="1" applyAlignment="1" applyProtection="1">
      <alignment horizontal="left" vertical="top"/>
    </xf>
    <xf numFmtId="0" fontId="8" fillId="0" borderId="3" xfId="0" applyFont="1" applyFill="1" applyBorder="1" applyAlignment="1" applyProtection="1">
      <alignment horizontal="left" vertical="top" wrapText="1"/>
    </xf>
    <xf numFmtId="0" fontId="14" fillId="0" borderId="3" xfId="0" applyFont="1" applyBorder="1" applyAlignment="1" applyProtection="1">
      <alignment horizontal="left" vertical="top"/>
    </xf>
    <xf numFmtId="0" fontId="8" fillId="0" borderId="3" xfId="0" applyFont="1" applyFill="1" applyBorder="1" applyAlignment="1" applyProtection="1">
      <alignment horizontal="right"/>
    </xf>
    <xf numFmtId="165" fontId="7" fillId="0" borderId="3" xfId="0" applyNumberFormat="1" applyFont="1" applyFill="1" applyBorder="1" applyAlignment="1" applyProtection="1">
      <alignment horizontal="right"/>
    </xf>
    <xf numFmtId="7" fontId="6" fillId="0" borderId="4" xfId="0" applyNumberFormat="1" applyFont="1" applyFill="1" applyBorder="1" applyAlignment="1" applyProtection="1">
      <alignment horizontal="right"/>
    </xf>
    <xf numFmtId="0" fontId="3" fillId="0" borderId="0" xfId="0" applyFont="1" applyFill="1" applyBorder="1" applyAlignment="1" applyProtection="1">
      <alignment horizontal="right" vertical="top"/>
    </xf>
    <xf numFmtId="0" fontId="3" fillId="0" borderId="0" xfId="0" applyFont="1" applyAlignment="1" applyProtection="1">
      <alignment horizontal="right" vertical="top"/>
    </xf>
    <xf numFmtId="165" fontId="1" fillId="0" borderId="0" xfId="0" applyNumberFormat="1" applyFont="1" applyAlignment="1" applyProtection="1">
      <alignment horizontal="right"/>
    </xf>
    <xf numFmtId="7" fontId="3" fillId="0" borderId="0" xfId="0" applyNumberFormat="1" applyFont="1" applyAlignment="1" applyProtection="1">
      <alignment horizontal="right"/>
    </xf>
    <xf numFmtId="0" fontId="3" fillId="0" borderId="0" xfId="0" applyFont="1" applyBorder="1" applyAlignment="1" applyProtection="1">
      <alignment horizontal="right" vertical="top"/>
    </xf>
    <xf numFmtId="7" fontId="6" fillId="0" borderId="0" xfId="0" applyNumberFormat="1" applyFont="1" applyFill="1" applyBorder="1" applyAlignment="1" applyProtection="1">
      <alignment horizontal="right"/>
    </xf>
    <xf numFmtId="4" fontId="14" fillId="0" borderId="0" xfId="0" applyNumberFormat="1" applyFont="1" applyAlignment="1" applyProtection="1">
      <alignment horizontal="left" vertical="top"/>
    </xf>
    <xf numFmtId="0" fontId="3" fillId="0" borderId="0" xfId="0" applyFont="1" applyBorder="1" applyAlignment="1" applyProtection="1">
      <alignment horizontal="left" vertical="top"/>
    </xf>
    <xf numFmtId="0" fontId="3" fillId="0" borderId="0" xfId="0" applyFont="1" applyBorder="1" applyAlignment="1" applyProtection="1">
      <alignment horizontal="right"/>
    </xf>
    <xf numFmtId="165" fontId="1" fillId="0" borderId="0" xfId="0" applyNumberFormat="1" applyFont="1" applyBorder="1" applyAlignment="1" applyProtection="1">
      <alignment horizontal="right"/>
    </xf>
    <xf numFmtId="0" fontId="1" fillId="0" borderId="0" xfId="0" applyFont="1" applyAlignment="1" applyProtection="1">
      <alignment horizontal="left" vertical="top"/>
    </xf>
    <xf numFmtId="4" fontId="1" fillId="0" borderId="0" xfId="0" applyNumberFormat="1" applyFont="1" applyAlignment="1" applyProtection="1">
      <alignment horizontal="left" vertical="top"/>
    </xf>
    <xf numFmtId="0" fontId="0" fillId="0" borderId="0" xfId="0" applyProtection="1"/>
    <xf numFmtId="0" fontId="1" fillId="0" borderId="0" xfId="0" applyFont="1" applyAlignment="1" applyProtection="1">
      <alignment horizontal="right"/>
    </xf>
    <xf numFmtId="0" fontId="7" fillId="0" borderId="0" xfId="0" applyFont="1" applyAlignment="1" applyProtection="1">
      <alignment horizontal="right"/>
    </xf>
    <xf numFmtId="165" fontId="7" fillId="0" borderId="0" xfId="0" applyNumberFormat="1" applyFont="1" applyFill="1" applyBorder="1" applyAlignment="1" applyProtection="1">
      <alignment horizontal="right"/>
    </xf>
    <xf numFmtId="0" fontId="12" fillId="0" borderId="0" xfId="0" applyFont="1" applyAlignment="1" applyProtection="1">
      <alignment horizontal="justify" vertical="top" wrapText="1"/>
    </xf>
    <xf numFmtId="0" fontId="7" fillId="0" borderId="0" xfId="0" applyFont="1" applyBorder="1" applyAlignment="1" applyProtection="1">
      <alignment horizontal="right"/>
    </xf>
    <xf numFmtId="165" fontId="7" fillId="0" borderId="0" xfId="0" applyNumberFormat="1" applyFont="1" applyBorder="1" applyAlignment="1" applyProtection="1">
      <alignment horizontal="right"/>
    </xf>
    <xf numFmtId="0" fontId="1" fillId="0" borderId="0" xfId="0" applyFont="1" applyBorder="1" applyAlignment="1" applyProtection="1">
      <alignment horizontal="right"/>
    </xf>
    <xf numFmtId="7" fontId="3" fillId="0" borderId="0" xfId="0" applyNumberFormat="1" applyFont="1" applyFill="1" applyBorder="1" applyAlignment="1" applyProtection="1">
      <alignment horizontal="right"/>
    </xf>
    <xf numFmtId="4" fontId="7" fillId="0" borderId="0" xfId="0" applyNumberFormat="1" applyFont="1" applyFill="1" applyProtection="1"/>
    <xf numFmtId="0" fontId="1" fillId="0" borderId="0" xfId="0" applyFont="1" applyBorder="1" applyAlignment="1" applyProtection="1">
      <alignment horizontal="right" vertical="top"/>
    </xf>
    <xf numFmtId="0" fontId="1" fillId="0" borderId="0" xfId="0" applyFont="1" applyBorder="1" applyAlignment="1" applyProtection="1">
      <alignment horizontal="left" vertical="top"/>
    </xf>
    <xf numFmtId="0" fontId="1" fillId="0" borderId="0" xfId="0" applyFont="1" applyAlignment="1" applyProtection="1">
      <alignment vertical="top"/>
    </xf>
    <xf numFmtId="0" fontId="12" fillId="0" borderId="0" xfId="0" applyFont="1" applyFill="1" applyAlignment="1" applyProtection="1">
      <alignment horizontal="justify" vertical="top" wrapText="1"/>
    </xf>
    <xf numFmtId="0" fontId="1" fillId="0" borderId="0" xfId="0" applyFont="1" applyAlignment="1" applyProtection="1">
      <alignment vertical="top" wrapText="1"/>
    </xf>
    <xf numFmtId="165" fontId="21" fillId="2" borderId="3" xfId="0" applyNumberFormat="1" applyFont="1" applyFill="1" applyBorder="1" applyAlignment="1" applyProtection="1"/>
    <xf numFmtId="0" fontId="1" fillId="0" borderId="0" xfId="0" applyNumberFormat="1" applyFont="1" applyFill="1" applyBorder="1" applyAlignment="1" applyProtection="1">
      <alignment horizontal="justify" vertical="top"/>
    </xf>
    <xf numFmtId="0" fontId="7" fillId="0" borderId="0" xfId="0" applyFont="1" applyFill="1" applyBorder="1" applyAlignment="1" applyProtection="1">
      <alignment vertical="center"/>
    </xf>
    <xf numFmtId="165" fontId="1" fillId="0" borderId="0" xfId="0" applyNumberFormat="1" applyFont="1" applyFill="1" applyBorder="1" applyAlignment="1" applyProtection="1">
      <alignment horizontal="center" vertical="center"/>
    </xf>
    <xf numFmtId="0" fontId="3" fillId="0" borderId="0" xfId="0" applyFont="1" applyFill="1" applyBorder="1" applyAlignment="1" applyProtection="1">
      <alignment horizontal="justify" vertical="top"/>
    </xf>
    <xf numFmtId="0" fontId="7" fillId="0" borderId="0" xfId="0" applyFont="1" applyBorder="1" applyAlignment="1" applyProtection="1">
      <alignment horizontal="right" vertical="top"/>
    </xf>
    <xf numFmtId="0" fontId="20" fillId="0" borderId="1" xfId="0" applyFont="1" applyBorder="1" applyAlignment="1" applyProtection="1">
      <alignment horizontal="left" vertical="center"/>
    </xf>
    <xf numFmtId="0" fontId="7" fillId="0" borderId="0" xfId="0" applyFont="1" applyFill="1" applyAlignment="1" applyProtection="1">
      <alignment horizontal="justify" vertical="top" wrapText="1"/>
    </xf>
    <xf numFmtId="0" fontId="3" fillId="0" borderId="0" xfId="0" applyFont="1" applyAlignment="1" applyProtection="1">
      <alignment horizontal="left" vertical="top"/>
    </xf>
    <xf numFmtId="0" fontId="3" fillId="0" borderId="0" xfId="0" applyFont="1" applyAlignment="1" applyProtection="1">
      <alignment horizontal="left" vertical="top"/>
    </xf>
    <xf numFmtId="0" fontId="7" fillId="0" borderId="0" xfId="0" applyFont="1" applyAlignment="1">
      <alignment vertical="top" wrapText="1"/>
    </xf>
    <xf numFmtId="0" fontId="7" fillId="0" borderId="0" xfId="0" applyFont="1" applyFill="1" applyBorder="1" applyAlignment="1" applyProtection="1">
      <alignment vertical="top" wrapText="1"/>
    </xf>
    <xf numFmtId="0" fontId="6" fillId="0" borderId="0" xfId="0" applyFont="1" applyFill="1" applyBorder="1" applyAlignment="1" applyProtection="1">
      <alignment vertical="top" wrapText="1"/>
    </xf>
    <xf numFmtId="0" fontId="1" fillId="0" borderId="0" xfId="0" applyFont="1" applyBorder="1" applyAlignment="1" applyProtection="1">
      <alignment vertical="top" wrapText="1"/>
    </xf>
    <xf numFmtId="0" fontId="1" fillId="0" borderId="0" xfId="0" applyFont="1" applyFill="1" applyBorder="1" applyAlignment="1" applyProtection="1">
      <alignment vertical="top" wrapText="1"/>
    </xf>
    <xf numFmtId="0" fontId="1" fillId="0" borderId="0" xfId="0" applyFont="1" applyFill="1" applyBorder="1" applyAlignment="1" applyProtection="1">
      <alignment vertical="top"/>
    </xf>
    <xf numFmtId="0" fontId="3" fillId="0" borderId="0" xfId="0" applyFont="1" applyAlignment="1" applyProtection="1">
      <alignment vertical="top"/>
    </xf>
    <xf numFmtId="0" fontId="7" fillId="0" borderId="0" xfId="0" applyFont="1" applyAlignment="1" applyProtection="1">
      <alignment horizontal="right" wrapText="1"/>
    </xf>
    <xf numFmtId="2" fontId="12" fillId="0" borderId="0" xfId="0" applyNumberFormat="1" applyFont="1" applyProtection="1"/>
    <xf numFmtId="4" fontId="12" fillId="0" borderId="0" xfId="0" applyNumberFormat="1" applyFont="1" applyProtection="1"/>
    <xf numFmtId="2" fontId="1" fillId="0" borderId="0" xfId="0" applyNumberFormat="1" applyFont="1" applyFill="1" applyAlignment="1" applyProtection="1">
      <alignment horizontal="justify" vertical="top" wrapText="1"/>
    </xf>
    <xf numFmtId="0" fontId="19" fillId="0" borderId="0" xfId="0" applyFont="1" applyAlignment="1" applyProtection="1">
      <alignment horizontal="left"/>
    </xf>
    <xf numFmtId="2" fontId="1" fillId="0" borderId="0" xfId="0" applyNumberFormat="1" applyFont="1" applyAlignment="1" applyProtection="1">
      <alignment horizontal="justify" vertical="top"/>
    </xf>
    <xf numFmtId="2" fontId="1" fillId="0" borderId="0" xfId="0" applyNumberFormat="1" applyFont="1" applyAlignment="1" applyProtection="1">
      <alignment horizontal="right"/>
    </xf>
    <xf numFmtId="2" fontId="3" fillId="0" borderId="0" xfId="0" applyNumberFormat="1" applyFont="1" applyAlignment="1" applyProtection="1">
      <alignment horizontal="right"/>
    </xf>
    <xf numFmtId="4" fontId="3" fillId="0" borderId="0" xfId="0" applyNumberFormat="1" applyFont="1" applyProtection="1"/>
    <xf numFmtId="2" fontId="1" fillId="0" borderId="0" xfId="0" applyNumberFormat="1" applyFont="1" applyAlignment="1" applyProtection="1">
      <alignment horizontal="justify" vertical="top" wrapText="1"/>
    </xf>
    <xf numFmtId="0" fontId="6" fillId="0" borderId="2" xfId="0" applyFont="1" applyFill="1" applyBorder="1" applyAlignment="1" applyProtection="1">
      <alignment horizontal="left" vertical="top"/>
    </xf>
    <xf numFmtId="4" fontId="12" fillId="0" borderId="0" xfId="0" applyNumberFormat="1" applyFont="1" applyAlignment="1" applyProtection="1">
      <alignment horizontal="right"/>
    </xf>
    <xf numFmtId="2" fontId="12" fillId="0" borderId="0" xfId="0" applyNumberFormat="1" applyFont="1" applyFill="1" applyAlignment="1" applyProtection="1">
      <alignment horizontal="justify" vertical="top" wrapText="1"/>
    </xf>
    <xf numFmtId="2" fontId="12" fillId="0" borderId="0" xfId="0" applyNumberFormat="1" applyFont="1" applyAlignment="1" applyProtection="1">
      <alignment horizontal="justify" vertical="top" wrapText="1"/>
    </xf>
    <xf numFmtId="0" fontId="12" fillId="0" borderId="0" xfId="0" applyFont="1" applyAlignment="1" applyProtection="1">
      <alignment horizontal="justify" vertical="top"/>
    </xf>
    <xf numFmtId="2" fontId="12" fillId="0" borderId="0" xfId="0" applyNumberFormat="1" applyFont="1" applyAlignment="1" applyProtection="1">
      <alignment horizontal="right"/>
    </xf>
    <xf numFmtId="4" fontId="12" fillId="0" borderId="0" xfId="0" applyNumberFormat="1" applyFont="1" applyFill="1" applyProtection="1"/>
    <xf numFmtId="0" fontId="7" fillId="0" borderId="0" xfId="0" applyFont="1" applyFill="1" applyBorder="1" applyAlignment="1" applyProtection="1">
      <alignment horizontal="right"/>
    </xf>
    <xf numFmtId="7" fontId="7" fillId="0" borderId="0" xfId="0" applyNumberFormat="1" applyFont="1" applyFill="1" applyBorder="1" applyAlignment="1" applyProtection="1">
      <alignment horizontal="right"/>
    </xf>
    <xf numFmtId="2" fontId="23" fillId="0" borderId="0" xfId="0" applyNumberFormat="1" applyFont="1" applyBorder="1" applyAlignment="1" applyProtection="1">
      <alignment horizontal="right" wrapText="1"/>
    </xf>
    <xf numFmtId="4" fontId="12" fillId="0" borderId="0" xfId="0" applyNumberFormat="1" applyFont="1" applyFill="1" applyBorder="1" applyAlignment="1" applyProtection="1">
      <alignment horizontal="right"/>
    </xf>
    <xf numFmtId="4" fontId="12" fillId="0" borderId="0" xfId="0" applyNumberFormat="1" applyFont="1" applyBorder="1" applyAlignment="1" applyProtection="1">
      <alignment horizontal="right"/>
    </xf>
    <xf numFmtId="2" fontId="23" fillId="0" borderId="0" xfId="0" applyNumberFormat="1" applyFont="1" applyAlignment="1" applyProtection="1">
      <alignment horizontal="right" wrapText="1"/>
    </xf>
    <xf numFmtId="4" fontId="12" fillId="0" borderId="0" xfId="0" applyNumberFormat="1" applyFont="1" applyFill="1" applyAlignment="1" applyProtection="1">
      <alignment horizontal="right"/>
    </xf>
    <xf numFmtId="0" fontId="24" fillId="0" borderId="0" xfId="0" applyFont="1" applyAlignment="1" applyProtection="1">
      <alignment horizontal="justify" vertical="top"/>
    </xf>
    <xf numFmtId="4" fontId="3" fillId="0" borderId="0" xfId="0" applyNumberFormat="1" applyFont="1" applyFill="1" applyProtection="1"/>
    <xf numFmtId="2" fontId="12" fillId="0" borderId="0" xfId="0" applyNumberFormat="1" applyFont="1" applyAlignment="1" applyProtection="1">
      <alignment horizontal="right" wrapText="1"/>
    </xf>
    <xf numFmtId="0" fontId="7" fillId="0" borderId="1" xfId="0" applyFont="1" applyBorder="1" applyAlignment="1" applyProtection="1">
      <alignment horizontal="center" vertical="center" wrapText="1"/>
    </xf>
    <xf numFmtId="0" fontId="1" fillId="0" borderId="0" xfId="0" applyFont="1" applyFill="1" applyBorder="1" applyAlignment="1" applyProtection="1">
      <alignment horizontal="justify" vertical="top" wrapText="1"/>
    </xf>
    <xf numFmtId="0" fontId="3" fillId="0" borderId="0" xfId="0" applyFont="1" applyAlignment="1" applyProtection="1">
      <alignment vertical="top" wrapText="1"/>
    </xf>
    <xf numFmtId="0" fontId="3" fillId="0" borderId="0" xfId="0" applyFont="1" applyAlignment="1" applyProtection="1">
      <alignment horizontal="left" vertical="top"/>
    </xf>
    <xf numFmtId="2" fontId="12" fillId="0" borderId="0" xfId="0" applyNumberFormat="1" applyFont="1" applyAlignment="1" applyProtection="1">
      <alignment horizontal="left" vertical="top"/>
    </xf>
    <xf numFmtId="2" fontId="12" fillId="0" borderId="0" xfId="0" applyNumberFormat="1" applyFont="1" applyAlignment="1" applyProtection="1">
      <alignment horizontal="justify" vertical="top"/>
    </xf>
    <xf numFmtId="2" fontId="1" fillId="0" borderId="0" xfId="0" applyNumberFormat="1" applyFont="1" applyAlignment="1" applyProtection="1">
      <alignment horizontal="right" vertical="top" wrapText="1"/>
    </xf>
    <xf numFmtId="2" fontId="2" fillId="0" borderId="0" xfId="0" applyNumberFormat="1" applyFont="1" applyFill="1" applyAlignment="1" applyProtection="1">
      <alignment horizontal="justify" vertical="top" wrapText="1"/>
    </xf>
    <xf numFmtId="4" fontId="1" fillId="0" borderId="0" xfId="0" applyNumberFormat="1" applyFont="1" applyFill="1" applyProtection="1"/>
    <xf numFmtId="4" fontId="25" fillId="0" borderId="0" xfId="0" applyNumberFormat="1" applyFont="1" applyProtection="1"/>
    <xf numFmtId="0" fontId="12" fillId="0" borderId="0" xfId="0" applyFont="1" applyBorder="1" applyAlignment="1" applyProtection="1">
      <alignment horizontal="justify" vertical="top"/>
    </xf>
    <xf numFmtId="165" fontId="12" fillId="0" borderId="0" xfId="0" applyNumberFormat="1" applyFont="1" applyBorder="1" applyAlignment="1" applyProtection="1">
      <alignment horizontal="justify" vertical="top"/>
    </xf>
    <xf numFmtId="2" fontId="28" fillId="0" borderId="0" xfId="0" applyNumberFormat="1" applyFont="1" applyAlignment="1" applyProtection="1">
      <alignment horizontal="right" wrapText="1"/>
    </xf>
    <xf numFmtId="2" fontId="7" fillId="0" borderId="0" xfId="0" applyNumberFormat="1" applyFont="1" applyAlignment="1" applyProtection="1">
      <alignment horizontal="right" wrapText="1"/>
    </xf>
    <xf numFmtId="4" fontId="7" fillId="0" borderId="0" xfId="0" applyNumberFormat="1" applyFont="1" applyAlignment="1" applyProtection="1">
      <alignment horizontal="right"/>
    </xf>
    <xf numFmtId="0" fontId="27" fillId="0" borderId="0" xfId="0" applyFont="1" applyProtection="1"/>
    <xf numFmtId="4" fontId="29" fillId="0" borderId="0" xfId="0" applyNumberFormat="1" applyFont="1" applyFill="1" applyAlignment="1" applyProtection="1">
      <alignment horizontal="right"/>
    </xf>
    <xf numFmtId="4" fontId="29" fillId="0" borderId="0" xfId="0" applyNumberFormat="1" applyFont="1" applyAlignment="1" applyProtection="1">
      <alignment horizontal="right"/>
    </xf>
    <xf numFmtId="0" fontId="12" fillId="0" borderId="0" xfId="0" applyFont="1" applyAlignment="1" applyProtection="1">
      <alignment horizontal="left" vertical="top"/>
    </xf>
    <xf numFmtId="0" fontId="19" fillId="0" borderId="0" xfId="0" applyFont="1" applyAlignment="1" applyProtection="1">
      <alignment horizontal="justify" vertical="top"/>
    </xf>
    <xf numFmtId="0" fontId="6" fillId="0" borderId="1" xfId="0" applyFont="1" applyFill="1" applyBorder="1" applyAlignment="1" applyProtection="1">
      <alignment horizontal="left" vertical="top"/>
    </xf>
    <xf numFmtId="4" fontId="3" fillId="0" borderId="0" xfId="0" applyNumberFormat="1" applyFont="1" applyBorder="1" applyAlignment="1" applyProtection="1">
      <alignment horizontal="right"/>
    </xf>
    <xf numFmtId="0" fontId="3" fillId="0" borderId="0" xfId="0" applyFont="1" applyAlignment="1" applyProtection="1">
      <alignment horizontal="left" vertical="top"/>
    </xf>
    <xf numFmtId="0" fontId="3" fillId="0" borderId="0" xfId="0" applyFont="1" applyAlignment="1" applyProtection="1">
      <alignment horizontal="left" vertical="top"/>
    </xf>
    <xf numFmtId="0" fontId="4" fillId="0" borderId="0" xfId="0" applyFont="1" applyBorder="1" applyAlignment="1" applyProtection="1">
      <alignment horizontal="right" vertical="top"/>
    </xf>
    <xf numFmtId="0" fontId="4" fillId="0" borderId="0" xfId="0" applyFont="1" applyBorder="1" applyAlignment="1" applyProtection="1">
      <alignment horizontal="left" vertical="top"/>
    </xf>
    <xf numFmtId="0" fontId="6" fillId="0" borderId="3" xfId="0" applyFont="1" applyBorder="1" applyAlignment="1" applyProtection="1">
      <alignment horizontal="left" vertical="top"/>
    </xf>
    <xf numFmtId="0" fontId="3" fillId="0" borderId="0" xfId="0" applyFont="1" applyAlignment="1" applyProtection="1">
      <alignment horizontal="left" vertical="top"/>
    </xf>
    <xf numFmtId="0" fontId="3" fillId="0" borderId="0" xfId="0" applyFont="1" applyAlignment="1" applyProtection="1">
      <alignment horizontal="left" vertical="top"/>
    </xf>
    <xf numFmtId="0" fontId="7" fillId="0" borderId="0" xfId="0" applyFont="1" applyAlignment="1" applyProtection="1">
      <alignment horizontal="right" vertical="top"/>
    </xf>
    <xf numFmtId="7" fontId="2" fillId="0" borderId="0" xfId="0" applyNumberFormat="1" applyFont="1" applyFill="1" applyBorder="1" applyAlignment="1" applyProtection="1">
      <alignment horizontal="right"/>
    </xf>
    <xf numFmtId="4" fontId="1" fillId="0" borderId="0" xfId="0" applyNumberFormat="1" applyFont="1" applyProtection="1"/>
    <xf numFmtId="0" fontId="7" fillId="0" borderId="0" xfId="0" applyFont="1" applyBorder="1" applyAlignment="1" applyProtection="1">
      <alignment horizontal="justify" vertical="top"/>
    </xf>
    <xf numFmtId="0" fontId="7" fillId="0" borderId="0" xfId="0" applyFont="1" applyBorder="1" applyAlignment="1" applyProtection="1">
      <alignment horizontal="justify"/>
    </xf>
    <xf numFmtId="165" fontId="7" fillId="0" borderId="0" xfId="0" applyNumberFormat="1" applyFont="1" applyBorder="1" applyAlignment="1" applyProtection="1">
      <alignment horizontal="justify"/>
    </xf>
    <xf numFmtId="7" fontId="6" fillId="0" borderId="0" xfId="0" applyNumberFormat="1" applyFont="1" applyFill="1" applyBorder="1" applyAlignment="1" applyProtection="1">
      <alignment horizontal="justify"/>
    </xf>
    <xf numFmtId="0" fontId="7" fillId="0" borderId="0" xfId="0" applyFont="1" applyAlignment="1" applyProtection="1">
      <alignment horizontal="center" vertical="center"/>
    </xf>
    <xf numFmtId="4" fontId="7" fillId="0" borderId="0" xfId="0" applyNumberFormat="1" applyFont="1" applyFill="1" applyAlignment="1" applyProtection="1">
      <alignment horizontal="right"/>
    </xf>
    <xf numFmtId="0" fontId="7" fillId="0" borderId="0" xfId="0" applyFont="1" applyBorder="1" applyAlignment="1" applyProtection="1">
      <alignment horizontal="left" vertical="top"/>
    </xf>
    <xf numFmtId="4" fontId="7" fillId="0" borderId="0" xfId="0" applyNumberFormat="1" applyFont="1" applyProtection="1"/>
    <xf numFmtId="0" fontId="3" fillId="0" borderId="0" xfId="0" applyFont="1" applyAlignment="1" applyProtection="1">
      <alignment horizontal="left" vertical="top"/>
    </xf>
    <xf numFmtId="0" fontId="1" fillId="0" borderId="0" xfId="0" applyFont="1" applyAlignment="1" applyProtection="1">
      <alignment horizontal="justify" vertical="top"/>
    </xf>
    <xf numFmtId="0" fontId="1" fillId="0" borderId="0" xfId="0" applyFont="1" applyAlignment="1" applyProtection="1">
      <alignment horizontal="left" vertical="top" wrapText="1"/>
    </xf>
    <xf numFmtId="2" fontId="1" fillId="0" borderId="0" xfId="0" applyNumberFormat="1" applyFont="1" applyAlignment="1" applyProtection="1">
      <alignment horizontal="right" wrapText="1"/>
    </xf>
    <xf numFmtId="4" fontId="1" fillId="0" borderId="0" xfId="0" applyNumberFormat="1" applyFont="1" applyFill="1" applyAlignment="1" applyProtection="1">
      <alignment horizontal="right"/>
    </xf>
    <xf numFmtId="4" fontId="1" fillId="0" borderId="0" xfId="0" applyNumberFormat="1" applyFont="1" applyBorder="1" applyAlignment="1" applyProtection="1">
      <alignment horizontal="right"/>
    </xf>
    <xf numFmtId="0" fontId="1" fillId="0" borderId="0" xfId="0" applyFont="1" applyAlignment="1">
      <alignment horizontal="justify" vertical="top" wrapText="1"/>
    </xf>
    <xf numFmtId="4" fontId="4" fillId="0" borderId="0" xfId="0" applyNumberFormat="1" applyFont="1" applyFill="1" applyBorder="1" applyAlignment="1" applyProtection="1">
      <alignment horizontal="right"/>
    </xf>
    <xf numFmtId="2" fontId="4" fillId="0" borderId="0" xfId="0" applyNumberFormat="1" applyFont="1" applyFill="1" applyBorder="1" applyAlignment="1" applyProtection="1">
      <alignment horizontal="right"/>
      <protection locked="0"/>
    </xf>
    <xf numFmtId="0" fontId="32" fillId="0" borderId="0" xfId="0" applyFont="1" applyFill="1" applyBorder="1" applyAlignment="1" applyProtection="1">
      <alignment horizontal="right" wrapText="1"/>
    </xf>
    <xf numFmtId="0" fontId="9" fillId="0" borderId="0" xfId="0" applyFont="1" applyFill="1" applyBorder="1" applyAlignment="1" applyProtection="1">
      <alignment vertical="top" wrapText="1" shrinkToFit="1"/>
    </xf>
    <xf numFmtId="0" fontId="9" fillId="0" borderId="0" xfId="0" applyFont="1" applyFill="1" applyBorder="1" applyAlignment="1" applyProtection="1">
      <alignment vertical="top"/>
    </xf>
    <xf numFmtId="0" fontId="9" fillId="0" borderId="0" xfId="0" applyFont="1" applyFill="1" applyBorder="1" applyAlignment="1" applyProtection="1">
      <alignment horizontal="left" vertical="top" wrapText="1" shrinkToFit="1"/>
    </xf>
    <xf numFmtId="0" fontId="9" fillId="0" borderId="0" xfId="0" applyFont="1" applyFill="1" applyBorder="1" applyAlignment="1" applyProtection="1">
      <alignment horizontal="right"/>
    </xf>
    <xf numFmtId="0" fontId="9" fillId="0" borderId="0" xfId="0" applyFont="1" applyFill="1" applyBorder="1" applyAlignment="1" applyProtection="1">
      <alignment horizontal="left" vertical="top"/>
    </xf>
    <xf numFmtId="4" fontId="4" fillId="0" borderId="0" xfId="0" applyNumberFormat="1" applyFont="1" applyFill="1" applyBorder="1" applyAlignment="1" applyProtection="1">
      <alignment horizontal="right"/>
      <protection locked="0"/>
    </xf>
    <xf numFmtId="0" fontId="1" fillId="0" borderId="0" xfId="0" applyFont="1" applyFill="1" applyAlignment="1" applyProtection="1">
      <alignment horizontal="right" vertical="top"/>
    </xf>
    <xf numFmtId="0" fontId="1" fillId="0" borderId="0" xfId="0" applyFont="1" applyAlignment="1" applyProtection="1">
      <alignment horizontal="right" vertical="top"/>
    </xf>
    <xf numFmtId="0" fontId="7" fillId="0" borderId="0" xfId="0" applyFont="1" applyFill="1" applyBorder="1" applyAlignment="1" applyProtection="1">
      <alignment horizontal="justify" vertical="top" wrapText="1"/>
    </xf>
    <xf numFmtId="0" fontId="9" fillId="0" borderId="0" xfId="0" applyFont="1" applyBorder="1" applyAlignment="1" applyProtection="1">
      <alignment horizontal="right" vertical="top"/>
    </xf>
    <xf numFmtId="0" fontId="9" fillId="0" borderId="0" xfId="0" applyFont="1" applyFill="1" applyBorder="1" applyAlignment="1" applyProtection="1">
      <alignment horizontal="justify" vertical="top" wrapText="1"/>
    </xf>
    <xf numFmtId="4" fontId="9" fillId="0" borderId="0" xfId="0" applyNumberFormat="1" applyFont="1" applyFill="1" applyBorder="1" applyAlignment="1" applyProtection="1">
      <alignment horizontal="right"/>
    </xf>
    <xf numFmtId="0" fontId="9" fillId="0" borderId="0" xfId="0" applyFont="1" applyBorder="1" applyAlignment="1" applyProtection="1">
      <alignment horizontal="left" vertical="top"/>
    </xf>
    <xf numFmtId="2" fontId="9" fillId="0" borderId="0" xfId="0" applyNumberFormat="1" applyFont="1" applyFill="1" applyBorder="1" applyAlignment="1" applyProtection="1">
      <alignment horizontal="right"/>
      <protection locked="0"/>
    </xf>
    <xf numFmtId="0" fontId="9" fillId="0" borderId="0" xfId="0" applyFont="1" applyFill="1" applyBorder="1" applyAlignment="1" applyProtection="1">
      <alignment horizontal="right"/>
      <protection locked="0"/>
    </xf>
    <xf numFmtId="0" fontId="8" fillId="0" borderId="0" xfId="0" applyFont="1" applyFill="1" applyBorder="1" applyAlignment="1">
      <alignment vertical="top" wrapText="1"/>
    </xf>
    <xf numFmtId="0" fontId="8" fillId="0" borderId="0" xfId="0" applyFont="1" applyFill="1" applyBorder="1" applyAlignment="1">
      <alignment horizontal="center"/>
    </xf>
    <xf numFmtId="0" fontId="8" fillId="0" borderId="0" xfId="0" applyFont="1" applyFill="1" applyBorder="1"/>
    <xf numFmtId="0" fontId="12" fillId="0" borderId="0" xfId="0" applyFont="1" applyFill="1" applyBorder="1" applyAlignment="1">
      <alignment vertical="top" wrapText="1"/>
    </xf>
    <xf numFmtId="0" fontId="12" fillId="0" borderId="0" xfId="0" applyFont="1" applyFill="1" applyBorder="1" applyAlignment="1">
      <alignment horizontal="center"/>
    </xf>
    <xf numFmtId="0" fontId="12" fillId="0" borderId="0" xfId="0" applyFont="1" applyFill="1" applyBorder="1"/>
    <xf numFmtId="0" fontId="12" fillId="0" borderId="0" xfId="0" applyFont="1" applyFill="1" applyBorder="1" applyAlignment="1">
      <alignment horizontal="justify" vertical="top" wrapText="1"/>
    </xf>
    <xf numFmtId="0" fontId="6" fillId="0" borderId="0" xfId="0" applyFont="1" applyBorder="1" applyAlignment="1" applyProtection="1">
      <alignment horizontal="left" vertical="top"/>
    </xf>
    <xf numFmtId="0" fontId="12" fillId="0" borderId="0" xfId="0" applyFont="1" applyFill="1" applyBorder="1" applyAlignment="1">
      <alignment horizontal="right"/>
    </xf>
    <xf numFmtId="4" fontId="12" fillId="0" borderId="0" xfId="0" applyNumberFormat="1" applyFont="1" applyFill="1" applyBorder="1" applyAlignment="1">
      <alignment horizontal="right"/>
    </xf>
    <xf numFmtId="0" fontId="4" fillId="0" borderId="0" xfId="0" applyFont="1" applyFill="1" applyBorder="1" applyAlignment="1" applyProtection="1">
      <alignment horizontal="left" vertical="top"/>
    </xf>
    <xf numFmtId="0" fontId="12" fillId="0" borderId="0" xfId="0" applyFont="1" applyFill="1" applyBorder="1" applyAlignment="1" applyProtection="1">
      <alignment horizontal="left" vertical="top"/>
    </xf>
    <xf numFmtId="0" fontId="12" fillId="0" borderId="0" xfId="0" applyFont="1" applyBorder="1" applyAlignment="1">
      <alignment horizontal="justify" vertical="top" wrapText="1"/>
    </xf>
    <xf numFmtId="0" fontId="12" fillId="0" borderId="0" xfId="0" quotePrefix="1" applyFont="1" applyBorder="1" applyAlignment="1">
      <alignment vertical="top" wrapText="1"/>
    </xf>
    <xf numFmtId="0" fontId="12" fillId="0" borderId="0" xfId="0" applyFont="1" applyBorder="1" applyAlignment="1">
      <alignment vertical="top" wrapText="1"/>
    </xf>
    <xf numFmtId="0" fontId="12" fillId="0" borderId="0" xfId="0" applyFont="1" applyBorder="1" applyAlignment="1" applyProtection="1">
      <alignment horizontal="left" vertical="top"/>
    </xf>
    <xf numFmtId="4" fontId="9" fillId="0" borderId="0" xfId="0" applyNumberFormat="1" applyFont="1" applyFill="1" applyBorder="1" applyAlignment="1" applyProtection="1">
      <alignment horizontal="right"/>
      <protection locked="0"/>
    </xf>
    <xf numFmtId="0" fontId="12" fillId="0" borderId="0" xfId="0" applyFont="1" applyBorder="1" applyAlignment="1">
      <alignment horizontal="right"/>
    </xf>
    <xf numFmtId="4" fontId="12" fillId="0" borderId="0" xfId="0" applyNumberFormat="1" applyFont="1" applyBorder="1" applyAlignment="1">
      <alignment horizontal="right"/>
    </xf>
    <xf numFmtId="0" fontId="20" fillId="0" borderId="0" xfId="0" applyFont="1" applyBorder="1" applyAlignment="1" applyProtection="1">
      <alignment horizontal="left" vertical="center"/>
    </xf>
    <xf numFmtId="0" fontId="11" fillId="4" borderId="0" xfId="19" applyFont="1" applyFill="1" applyBorder="1" applyAlignment="1" applyProtection="1">
      <alignment horizontal="left" vertical="center" wrapText="1"/>
    </xf>
    <xf numFmtId="4" fontId="20" fillId="0" borderId="0" xfId="0" applyNumberFormat="1" applyFont="1" applyBorder="1" applyAlignment="1" applyProtection="1">
      <alignment horizontal="right" vertical="center" wrapText="1"/>
    </xf>
    <xf numFmtId="0" fontId="7" fillId="0" borderId="0" xfId="0" applyFont="1" applyFill="1" applyAlignment="1" applyProtection="1">
      <alignment horizontal="right" vertical="top"/>
    </xf>
    <xf numFmtId="0" fontId="7" fillId="0" borderId="0" xfId="0" applyFont="1" applyFill="1" applyBorder="1" applyAlignment="1" applyProtection="1">
      <alignment horizontal="right" vertical="top"/>
    </xf>
    <xf numFmtId="2" fontId="7" fillId="0" borderId="0" xfId="0" applyNumberFormat="1" applyFont="1" applyFill="1" applyAlignment="1" applyProtection="1">
      <alignment horizontal="justify" vertical="top" wrapText="1"/>
    </xf>
    <xf numFmtId="0" fontId="7" fillId="0" borderId="0" xfId="0" applyFont="1" applyFill="1" applyBorder="1" applyAlignment="1" applyProtection="1">
      <alignment horizontal="justify" vertical="top"/>
    </xf>
    <xf numFmtId="2" fontId="39" fillId="0" borderId="0" xfId="0" applyNumberFormat="1" applyFont="1" applyAlignment="1" applyProtection="1">
      <alignment horizontal="right" wrapText="1"/>
    </xf>
    <xf numFmtId="0" fontId="1" fillId="0" borderId="0" xfId="0" applyFont="1" applyAlignment="1" applyProtection="1">
      <alignment horizontal="center" vertical="top"/>
    </xf>
    <xf numFmtId="0" fontId="1" fillId="0" borderId="0" xfId="0" applyFont="1" applyAlignment="1" applyProtection="1">
      <alignment horizontal="right" vertical="top"/>
    </xf>
    <xf numFmtId="0" fontId="1" fillId="0" borderId="0" xfId="0" applyFont="1" applyFill="1" applyBorder="1" applyAlignment="1">
      <alignment horizontal="justify" vertical="top" wrapText="1"/>
    </xf>
    <xf numFmtId="0" fontId="1" fillId="0" borderId="0" xfId="0" applyFont="1" applyFill="1" applyBorder="1" applyAlignment="1">
      <alignment horizontal="right"/>
    </xf>
    <xf numFmtId="4" fontId="1" fillId="0" borderId="0" xfId="0" applyNumberFormat="1" applyFont="1" applyFill="1" applyBorder="1" applyAlignment="1">
      <alignment horizontal="right"/>
    </xf>
    <xf numFmtId="2" fontId="7" fillId="0" borderId="0" xfId="0" applyNumberFormat="1" applyFont="1" applyFill="1" applyAlignment="1" applyProtection="1">
      <alignment horizontal="left" vertical="top" wrapText="1"/>
    </xf>
    <xf numFmtId="0" fontId="3" fillId="6" borderId="0" xfId="0" applyFont="1" applyFill="1" applyBorder="1" applyAlignment="1" applyProtection="1">
      <alignment horizontal="left" vertical="top"/>
    </xf>
    <xf numFmtId="0" fontId="3" fillId="6" borderId="0" xfId="0" applyFont="1" applyFill="1" applyAlignment="1" applyProtection="1">
      <alignment horizontal="left" vertical="top"/>
    </xf>
    <xf numFmtId="4" fontId="14" fillId="6" borderId="0" xfId="0" applyNumberFormat="1" applyFont="1" applyFill="1" applyAlignment="1" applyProtection="1">
      <alignment horizontal="left" vertical="top"/>
    </xf>
    <xf numFmtId="4" fontId="14" fillId="6" borderId="0" xfId="0" applyNumberFormat="1" applyFont="1" applyFill="1" applyBorder="1" applyAlignment="1" applyProtection="1">
      <alignment horizontal="left" vertical="top"/>
    </xf>
    <xf numFmtId="0" fontId="7" fillId="6" borderId="0" xfId="0" applyFont="1" applyFill="1" applyAlignment="1" applyProtection="1">
      <alignment horizontal="justify" vertical="top" wrapText="1"/>
    </xf>
    <xf numFmtId="0" fontId="4" fillId="6" borderId="0" xfId="0" applyFont="1" applyFill="1" applyBorder="1" applyAlignment="1" applyProtection="1">
      <alignment horizontal="left" vertical="top"/>
    </xf>
    <xf numFmtId="4" fontId="40" fillId="6" borderId="0" xfId="0" applyNumberFormat="1" applyFont="1" applyFill="1" applyBorder="1" applyAlignment="1" applyProtection="1">
      <alignment horizontal="left" vertical="top"/>
    </xf>
    <xf numFmtId="0" fontId="7" fillId="0" borderId="0" xfId="0" applyFont="1" applyFill="1" applyAlignment="1" applyProtection="1">
      <alignment horizontal="center"/>
    </xf>
    <xf numFmtId="49" fontId="1" fillId="0" borderId="0" xfId="0" applyNumberFormat="1" applyFont="1" applyFill="1" applyAlignment="1" applyProtection="1">
      <alignment horizontal="right" vertical="top"/>
    </xf>
    <xf numFmtId="0" fontId="3" fillId="0" borderId="0" xfId="0" applyFont="1" applyFill="1" applyBorder="1" applyAlignment="1" applyProtection="1">
      <alignment horizontal="left" vertical="top"/>
    </xf>
    <xf numFmtId="0" fontId="3" fillId="0" borderId="0" xfId="0" applyFont="1" applyFill="1" applyBorder="1" applyAlignment="1" applyProtection="1">
      <alignment horizontal="right"/>
    </xf>
    <xf numFmtId="2" fontId="12" fillId="0" borderId="0" xfId="0" applyNumberFormat="1" applyFont="1" applyFill="1" applyBorder="1" applyAlignment="1" applyProtection="1">
      <alignment horizontal="right"/>
    </xf>
    <xf numFmtId="4" fontId="12" fillId="0" borderId="0" xfId="0" applyNumberFormat="1" applyFont="1" applyFill="1" applyBorder="1" applyProtection="1"/>
    <xf numFmtId="0" fontId="4" fillId="0" borderId="0" xfId="0" applyFont="1" applyFill="1" applyBorder="1" applyAlignment="1" applyProtection="1">
      <alignment horizontal="right" vertical="top"/>
    </xf>
    <xf numFmtId="2" fontId="4" fillId="0" borderId="0" xfId="0" applyNumberFormat="1" applyFont="1" applyFill="1" applyBorder="1" applyAlignment="1" applyProtection="1">
      <alignment horizontal="right"/>
    </xf>
    <xf numFmtId="4" fontId="4" fillId="0" borderId="0" xfId="0" applyNumberFormat="1" applyFont="1" applyFill="1" applyBorder="1" applyProtection="1"/>
    <xf numFmtId="0" fontId="1" fillId="0" borderId="0" xfId="0" applyFont="1" applyAlignment="1" applyProtection="1">
      <alignment horizontal="right" vertical="top"/>
    </xf>
    <xf numFmtId="0" fontId="3" fillId="0" borderId="0" xfId="0" applyFont="1" applyFill="1" applyAlignment="1" applyProtection="1">
      <alignment horizontal="right"/>
    </xf>
    <xf numFmtId="4" fontId="29" fillId="0" borderId="0" xfId="0" applyNumberFormat="1" applyFont="1" applyFill="1" applyProtection="1"/>
    <xf numFmtId="0" fontId="12" fillId="0" borderId="0" xfId="0" applyFont="1" applyFill="1" applyAlignment="1" applyProtection="1">
      <alignment horizontal="left" vertical="top"/>
    </xf>
    <xf numFmtId="0" fontId="7" fillId="0" borderId="1" xfId="0" applyFont="1" applyBorder="1" applyAlignment="1" applyProtection="1">
      <alignment horizontal="center" vertical="center" wrapText="1"/>
    </xf>
    <xf numFmtId="2" fontId="7" fillId="0" borderId="0" xfId="0" applyNumberFormat="1" applyFont="1" applyAlignment="1" applyProtection="1">
      <alignment horizontal="justify" vertical="top" wrapText="1"/>
    </xf>
    <xf numFmtId="0" fontId="1" fillId="0" borderId="0" xfId="0" applyFont="1" applyAlignment="1" applyProtection="1">
      <alignment horizontal="justify" vertical="top" wrapText="1"/>
    </xf>
    <xf numFmtId="0" fontId="3" fillId="0" borderId="0" xfId="0" applyFont="1" applyAlignment="1" applyProtection="1">
      <alignment horizontal="justify" vertical="top" wrapText="1"/>
    </xf>
    <xf numFmtId="0" fontId="7" fillId="0" borderId="0" xfId="0" applyFont="1" applyAlignment="1" applyProtection="1">
      <alignment horizontal="justify" vertical="top" wrapText="1"/>
    </xf>
    <xf numFmtId="2" fontId="7" fillId="0" borderId="0" xfId="0" applyNumberFormat="1" applyFont="1" applyAlignment="1" applyProtection="1">
      <alignment horizontal="left" vertical="top" wrapText="1"/>
    </xf>
    <xf numFmtId="0" fontId="1" fillId="0" borderId="0" xfId="0" applyFont="1" applyFill="1" applyBorder="1" applyAlignment="1" applyProtection="1">
      <alignment horizontal="justify" vertical="top" wrapText="1"/>
    </xf>
    <xf numFmtId="0" fontId="1" fillId="0" borderId="0" xfId="0" applyFont="1" applyAlignment="1" applyProtection="1">
      <alignment horizontal="right" vertical="top"/>
    </xf>
    <xf numFmtId="0" fontId="7" fillId="0" borderId="0" xfId="0" applyFont="1" applyFill="1" applyBorder="1" applyAlignment="1" applyProtection="1">
      <alignment horizontal="justify" vertical="top" wrapText="1"/>
    </xf>
    <xf numFmtId="4" fontId="12" fillId="7" borderId="0" xfId="0" applyNumberFormat="1" applyFont="1" applyFill="1" applyProtection="1">
      <protection locked="0"/>
    </xf>
    <xf numFmtId="4" fontId="3" fillId="7" borderId="0" xfId="0" applyNumberFormat="1" applyFont="1" applyFill="1" applyProtection="1">
      <protection locked="0"/>
    </xf>
    <xf numFmtId="0" fontId="5" fillId="3" borderId="0" xfId="0" applyFont="1" applyFill="1" applyBorder="1" applyAlignment="1" applyProtection="1">
      <alignment horizontal="left" vertical="top"/>
    </xf>
    <xf numFmtId="0" fontId="5" fillId="3" borderId="0" xfId="0" applyFont="1" applyFill="1" applyBorder="1" applyAlignment="1" applyProtection="1">
      <alignment horizontal="center" vertical="top" wrapText="1"/>
    </xf>
    <xf numFmtId="0" fontId="5" fillId="3" borderId="0" xfId="0" applyFont="1" applyFill="1" applyBorder="1" applyAlignment="1" applyProtection="1">
      <alignment horizontal="justify" vertical="top"/>
    </xf>
    <xf numFmtId="0" fontId="5" fillId="3" borderId="0" xfId="0" applyFont="1" applyFill="1" applyBorder="1" applyAlignment="1" applyProtection="1">
      <alignment horizontal="right"/>
    </xf>
    <xf numFmtId="165" fontId="5" fillId="3" borderId="0" xfId="0" applyNumberFormat="1" applyFont="1" applyFill="1" applyBorder="1" applyAlignment="1" applyProtection="1">
      <alignment horizontal="left"/>
    </xf>
    <xf numFmtId="165" fontId="5" fillId="3" borderId="0" xfId="0" applyNumberFormat="1" applyFont="1" applyFill="1" applyBorder="1" applyAlignment="1" applyProtection="1">
      <alignment horizontal="right" wrapText="1"/>
    </xf>
    <xf numFmtId="7" fontId="5" fillId="3" borderId="0" xfId="0" applyNumberFormat="1" applyFont="1" applyFill="1" applyBorder="1" applyAlignment="1" applyProtection="1">
      <alignment horizontal="right"/>
    </xf>
    <xf numFmtId="0" fontId="45" fillId="0" borderId="0" xfId="0" applyFont="1" applyFill="1" applyBorder="1" applyAlignment="1" applyProtection="1">
      <alignment vertical="top" wrapText="1"/>
    </xf>
    <xf numFmtId="165" fontId="45" fillId="0" borderId="0" xfId="0" applyNumberFormat="1" applyFont="1" applyFill="1" applyBorder="1" applyAlignment="1" applyProtection="1">
      <alignment horizontal="right"/>
    </xf>
    <xf numFmtId="7" fontId="48" fillId="0" borderId="0" xfId="0" applyNumberFormat="1" applyFont="1" applyFill="1" applyBorder="1" applyAlignment="1" applyProtection="1">
      <alignment horizontal="right"/>
    </xf>
    <xf numFmtId="18" fontId="5" fillId="3" borderId="0" xfId="0" applyNumberFormat="1" applyFont="1" applyFill="1" applyBorder="1" applyAlignment="1" applyProtection="1">
      <alignment horizontal="left" vertical="top"/>
    </xf>
    <xf numFmtId="4" fontId="12" fillId="7" borderId="0" xfId="0" applyNumberFormat="1" applyFont="1" applyFill="1" applyBorder="1" applyProtection="1">
      <protection locked="0"/>
    </xf>
    <xf numFmtId="4" fontId="7" fillId="7" borderId="0" xfId="0" applyNumberFormat="1" applyFont="1" applyFill="1" applyProtection="1">
      <protection locked="0"/>
    </xf>
    <xf numFmtId="4" fontId="12" fillId="7" borderId="0" xfId="0" applyNumberFormat="1" applyFont="1" applyFill="1" applyAlignment="1" applyProtection="1">
      <alignment horizontal="right"/>
      <protection locked="0"/>
    </xf>
    <xf numFmtId="165" fontId="45" fillId="0" borderId="0" xfId="0" applyNumberFormat="1" applyFont="1" applyBorder="1" applyAlignment="1" applyProtection="1">
      <alignment horizontal="right"/>
    </xf>
    <xf numFmtId="7" fontId="11" fillId="0" borderId="0" xfId="0" applyNumberFormat="1" applyFont="1" applyFill="1" applyBorder="1" applyAlignment="1" applyProtection="1">
      <alignment horizontal="right"/>
    </xf>
    <xf numFmtId="4" fontId="1" fillId="7" borderId="0" xfId="0" applyNumberFormat="1" applyFont="1" applyFill="1" applyProtection="1">
      <protection locked="0"/>
    </xf>
    <xf numFmtId="165" fontId="49" fillId="0" borderId="0" xfId="0" applyNumberFormat="1" applyFont="1" applyBorder="1" applyAlignment="1" applyProtection="1">
      <alignment horizontal="right"/>
    </xf>
    <xf numFmtId="7" fontId="37" fillId="0" borderId="0" xfId="0" applyNumberFormat="1" applyFont="1" applyFill="1" applyBorder="1" applyAlignment="1" applyProtection="1">
      <alignment horizontal="right"/>
    </xf>
    <xf numFmtId="4" fontId="7" fillId="7" borderId="0" xfId="0" applyNumberFormat="1" applyFont="1" applyFill="1" applyAlignment="1" applyProtection="1">
      <alignment horizontal="right"/>
      <protection locked="0"/>
    </xf>
    <xf numFmtId="4" fontId="25" fillId="7" borderId="0" xfId="0" applyNumberFormat="1" applyFont="1" applyFill="1" applyProtection="1">
      <protection locked="0"/>
    </xf>
    <xf numFmtId="0" fontId="6" fillId="0" borderId="0" xfId="0" applyFont="1" applyFill="1" applyBorder="1" applyAlignment="1" applyProtection="1">
      <alignment horizontal="left" vertical="top"/>
    </xf>
    <xf numFmtId="0" fontId="8" fillId="0" borderId="0" xfId="0" applyFont="1" applyFill="1" applyBorder="1" applyAlignment="1" applyProtection="1">
      <alignment horizontal="left" vertical="top" wrapText="1"/>
    </xf>
    <xf numFmtId="0" fontId="14" fillId="0" borderId="0" xfId="0" applyFont="1" applyFill="1" applyBorder="1" applyAlignment="1" applyProtection="1">
      <alignment horizontal="left" vertical="top"/>
    </xf>
    <xf numFmtId="0" fontId="8" fillId="0" borderId="0" xfId="0" applyFont="1" applyFill="1" applyBorder="1" applyAlignment="1" applyProtection="1">
      <alignment horizontal="right"/>
    </xf>
    <xf numFmtId="165" fontId="7" fillId="0" borderId="0" xfId="0" applyNumberFormat="1" applyFont="1" applyFill="1" applyBorder="1" applyAlignment="1" applyProtection="1"/>
    <xf numFmtId="0" fontId="12" fillId="0" borderId="5" xfId="0" applyFont="1" applyBorder="1" applyAlignment="1">
      <alignment horizontal="right"/>
    </xf>
    <xf numFmtId="4" fontId="12" fillId="0" borderId="5" xfId="0" applyNumberFormat="1" applyFont="1" applyBorder="1" applyAlignment="1">
      <alignment horizontal="right"/>
    </xf>
    <xf numFmtId="0" fontId="19" fillId="0" borderId="0" xfId="0" applyFont="1" applyAlignment="1" applyProtection="1">
      <alignment horizontal="left" vertical="top" wrapText="1"/>
    </xf>
    <xf numFmtId="0" fontId="5" fillId="0" borderId="0" xfId="0" applyFont="1" applyBorder="1" applyAlignment="1" applyProtection="1">
      <alignment horizontal="left" vertical="top" wrapText="1"/>
    </xf>
    <xf numFmtId="4" fontId="7" fillId="0" borderId="0" xfId="40" applyNumberFormat="1" applyFont="1" applyFill="1" applyBorder="1" applyAlignment="1" applyProtection="1">
      <alignment horizontal="justify" vertical="top" wrapText="1"/>
    </xf>
    <xf numFmtId="4" fontId="7" fillId="0" borderId="0" xfId="40" applyNumberFormat="1" applyFont="1" applyFill="1" applyBorder="1" applyAlignment="1" applyProtection="1">
      <alignment horizontal="left" vertical="top" wrapText="1"/>
    </xf>
    <xf numFmtId="49" fontId="1" fillId="0" borderId="0" xfId="41" applyNumberFormat="1" applyFont="1" applyFill="1" applyBorder="1" applyAlignment="1" applyProtection="1">
      <alignment horizontal="justify" vertical="top"/>
    </xf>
    <xf numFmtId="4" fontId="1" fillId="0" borderId="0" xfId="43" applyNumberFormat="1" applyFont="1" applyFill="1" applyBorder="1" applyAlignment="1" applyProtection="1">
      <alignment horizontal="left" vertical="top" wrapText="1"/>
    </xf>
    <xf numFmtId="4" fontId="29" fillId="0" borderId="0" xfId="0" applyNumberFormat="1" applyFont="1" applyProtection="1"/>
    <xf numFmtId="0" fontId="1" fillId="0" borderId="0" xfId="0" quotePrefix="1" applyFont="1" applyAlignment="1" applyProtection="1">
      <alignment horizontal="justify" vertical="top" wrapText="1"/>
    </xf>
    <xf numFmtId="4" fontId="1" fillId="0" borderId="0" xfId="0" applyNumberFormat="1" applyFont="1" applyAlignment="1" applyProtection="1">
      <alignment horizontal="right"/>
    </xf>
    <xf numFmtId="0" fontId="1" fillId="0" borderId="0" xfId="0" quotePrefix="1" applyFont="1" applyAlignment="1" applyProtection="1">
      <alignment horizontal="left" vertical="top" wrapText="1"/>
    </xf>
    <xf numFmtId="2" fontId="1" fillId="0" borderId="0" xfId="0" applyNumberFormat="1" applyFont="1" applyFill="1" applyAlignment="1" applyProtection="1">
      <alignment horizontal="right"/>
    </xf>
    <xf numFmtId="4" fontId="12" fillId="7" borderId="0" xfId="0" applyNumberFormat="1" applyFont="1" applyFill="1" applyBorder="1" applyAlignment="1" applyProtection="1">
      <alignment horizontal="right"/>
      <protection locked="0"/>
    </xf>
    <xf numFmtId="4" fontId="1" fillId="7" borderId="0" xfId="0" applyNumberFormat="1" applyFont="1" applyFill="1" applyBorder="1" applyAlignment="1" applyProtection="1">
      <alignment horizontal="right"/>
      <protection locked="0"/>
    </xf>
    <xf numFmtId="0" fontId="3" fillId="0" borderId="0" xfId="0" applyFont="1" applyAlignment="1" applyProtection="1">
      <alignment horizontal="justify" vertical="top" wrapText="1"/>
    </xf>
    <xf numFmtId="0" fontId="1" fillId="0" borderId="0" xfId="0" applyFont="1" applyAlignment="1" applyProtection="1">
      <alignment horizontal="justify" vertical="top" wrapText="1"/>
    </xf>
    <xf numFmtId="0" fontId="1" fillId="0" borderId="0" xfId="0" applyFont="1" applyAlignment="1" applyProtection="1">
      <alignment horizontal="right" vertical="top"/>
    </xf>
    <xf numFmtId="0" fontId="30" fillId="0" borderId="0" xfId="0" applyFont="1" applyAlignment="1" applyProtection="1">
      <alignment horizontal="justify" vertical="top" wrapText="1"/>
    </xf>
    <xf numFmtId="0" fontId="14" fillId="0" borderId="0" xfId="0" applyFont="1" applyBorder="1" applyAlignment="1" applyProtection="1">
      <alignment horizontal="left" vertical="top"/>
    </xf>
    <xf numFmtId="0" fontId="11" fillId="0" borderId="0" xfId="0" applyFont="1" applyFill="1" applyAlignment="1" applyProtection="1">
      <alignment horizontal="center" vertical="center" wrapText="1"/>
    </xf>
    <xf numFmtId="0" fontId="44" fillId="2" borderId="2" xfId="0" applyFont="1" applyFill="1" applyBorder="1" applyAlignment="1" applyProtection="1">
      <alignment horizontal="center" vertical="center" wrapText="1"/>
    </xf>
    <xf numFmtId="0" fontId="44" fillId="2" borderId="3" xfId="0" applyFont="1" applyFill="1" applyBorder="1" applyAlignment="1" applyProtection="1">
      <alignment horizontal="center" vertical="center" wrapText="1"/>
    </xf>
    <xf numFmtId="0" fontId="44" fillId="2" borderId="4" xfId="0" applyFont="1" applyFill="1" applyBorder="1" applyAlignment="1" applyProtection="1">
      <alignment horizontal="center" vertical="center" wrapText="1"/>
    </xf>
    <xf numFmtId="0" fontId="1" fillId="0" borderId="0" xfId="0" applyFont="1" applyAlignment="1" applyProtection="1">
      <alignment horizontal="right" vertical="top"/>
    </xf>
    <xf numFmtId="0" fontId="43" fillId="0" borderId="0" xfId="0" applyFont="1" applyFill="1" applyBorder="1" applyAlignment="1" applyProtection="1">
      <alignment horizontal="center" vertical="top" wrapText="1"/>
    </xf>
    <xf numFmtId="0" fontId="1" fillId="0" borderId="0" xfId="0" applyFont="1" applyFill="1" applyBorder="1" applyAlignment="1" applyProtection="1">
      <alignment horizontal="justify" vertical="top" wrapText="1"/>
    </xf>
    <xf numFmtId="2" fontId="45" fillId="0" borderId="0" xfId="0" applyNumberFormat="1" applyFont="1" applyAlignment="1" applyProtection="1">
      <alignment horizontal="justify" vertical="top" wrapText="1"/>
    </xf>
    <xf numFmtId="0" fontId="21" fillId="0" borderId="0" xfId="0" applyFont="1" applyAlignment="1" applyProtection="1">
      <alignment horizontal="justify" vertical="top" wrapText="1"/>
    </xf>
    <xf numFmtId="0" fontId="5" fillId="0" borderId="0" xfId="0" applyFont="1" applyBorder="1" applyAlignment="1" applyProtection="1">
      <alignment horizontal="left" vertical="top" wrapText="1"/>
    </xf>
    <xf numFmtId="2" fontId="21" fillId="8" borderId="0" xfId="0" applyNumberFormat="1" applyFont="1" applyFill="1" applyAlignment="1" applyProtection="1">
      <alignment horizontal="justify" vertical="top" wrapText="1"/>
    </xf>
    <xf numFmtId="0" fontId="46" fillId="0" borderId="0" xfId="0" applyFont="1" applyAlignment="1" applyProtection="1">
      <alignment horizontal="justify" vertical="top" wrapText="1"/>
    </xf>
    <xf numFmtId="0" fontId="42" fillId="2" borderId="0" xfId="0" applyFont="1" applyFill="1" applyAlignment="1" applyProtection="1">
      <alignment horizontal="center" vertical="center" wrapText="1"/>
    </xf>
    <xf numFmtId="0" fontId="5" fillId="0" borderId="0" xfId="0" applyFont="1" applyFill="1" applyBorder="1" applyAlignment="1" applyProtection="1">
      <alignment horizontal="justify" vertical="top" wrapText="1"/>
    </xf>
    <xf numFmtId="0" fontId="5" fillId="0" borderId="0" xfId="0" applyFont="1" applyFill="1" applyBorder="1" applyAlignment="1" applyProtection="1">
      <alignment horizontal="left" vertical="top" wrapText="1"/>
    </xf>
    <xf numFmtId="0" fontId="21" fillId="0" borderId="0" xfId="0" applyFont="1" applyFill="1" applyBorder="1" applyAlignment="1" applyProtection="1">
      <alignment horizontal="justify" vertical="top" wrapText="1"/>
    </xf>
    <xf numFmtId="0" fontId="47" fillId="0" borderId="0" xfId="0" applyFont="1" applyAlignment="1" applyProtection="1">
      <alignment horizontal="justify" vertical="top" wrapText="1"/>
    </xf>
    <xf numFmtId="2" fontId="45" fillId="0" borderId="0" xfId="0" applyNumberFormat="1" applyFont="1" applyAlignment="1" applyProtection="1">
      <alignment horizontal="left" vertical="top" wrapText="1"/>
    </xf>
    <xf numFmtId="0" fontId="11" fillId="3" borderId="0" xfId="0" applyFont="1" applyFill="1" applyBorder="1" applyAlignment="1" applyProtection="1">
      <alignment horizontal="left" vertical="top" wrapText="1"/>
    </xf>
    <xf numFmtId="0" fontId="7" fillId="0" borderId="0" xfId="0" applyFont="1" applyAlignment="1" applyProtection="1">
      <alignment horizontal="justify" vertical="top" wrapText="1"/>
    </xf>
    <xf numFmtId="0" fontId="7" fillId="0" borderId="0" xfId="0" applyFont="1" applyAlignment="1" applyProtection="1">
      <alignment horizontal="justify" vertical="top"/>
    </xf>
    <xf numFmtId="0" fontId="7" fillId="0" borderId="1" xfId="0" applyFont="1" applyBorder="1" applyAlignment="1" applyProtection="1">
      <alignment horizontal="center" vertical="center" wrapText="1"/>
    </xf>
    <xf numFmtId="0" fontId="7" fillId="0" borderId="0" xfId="0" applyFont="1" applyAlignment="1" applyProtection="1">
      <alignment horizontal="left" vertical="top"/>
    </xf>
    <xf numFmtId="0" fontId="6" fillId="0" borderId="0" xfId="0" applyFont="1" applyAlignment="1" applyProtection="1">
      <alignment horizontal="justify" vertical="top" wrapText="1"/>
    </xf>
    <xf numFmtId="0" fontId="7" fillId="0" borderId="0" xfId="0" applyFont="1" applyAlignment="1" applyProtection="1">
      <alignment horizontal="left" vertical="top" wrapText="1"/>
    </xf>
    <xf numFmtId="0" fontId="5" fillId="3" borderId="0" xfId="0" applyFont="1" applyFill="1" applyBorder="1" applyAlignment="1" applyProtection="1">
      <alignment horizontal="left" vertical="top" wrapText="1"/>
    </xf>
    <xf numFmtId="0" fontId="11" fillId="2" borderId="0" xfId="0" applyFont="1" applyFill="1" applyAlignment="1" applyProtection="1">
      <alignment horizontal="center" vertical="center" wrapText="1"/>
    </xf>
    <xf numFmtId="0" fontId="3" fillId="0" borderId="0" xfId="0" applyFont="1" applyAlignment="1" applyProtection="1">
      <alignment horizontal="justify" vertical="top" wrapText="1"/>
    </xf>
    <xf numFmtId="2" fontId="7" fillId="0" borderId="0" xfId="0" applyNumberFormat="1" applyFont="1" applyAlignment="1" applyProtection="1">
      <alignment horizontal="justify" vertical="top" wrapText="1"/>
    </xf>
    <xf numFmtId="2" fontId="18" fillId="0" borderId="0" xfId="0" applyNumberFormat="1" applyFont="1" applyAlignment="1" applyProtection="1">
      <alignment horizontal="justify" vertical="top" wrapText="1"/>
    </xf>
    <xf numFmtId="2" fontId="7" fillId="0" borderId="0" xfId="0" applyNumberFormat="1" applyFont="1" applyAlignment="1" applyProtection="1">
      <alignment horizontal="left" vertical="top" wrapText="1"/>
    </xf>
    <xf numFmtId="0" fontId="1" fillId="0" borderId="0" xfId="0" applyFont="1" applyBorder="1" applyAlignment="1" applyProtection="1">
      <alignment horizontal="justify" vertical="top" wrapText="1"/>
    </xf>
    <xf numFmtId="0" fontId="1" fillId="0" borderId="0" xfId="0" applyFont="1" applyAlignment="1" applyProtection="1">
      <alignment horizontal="justify" vertical="top" wrapText="1"/>
    </xf>
    <xf numFmtId="0" fontId="37" fillId="3" borderId="0" xfId="0" applyFont="1" applyFill="1" applyBorder="1" applyAlignment="1" applyProtection="1">
      <alignment horizontal="left" vertical="top" wrapText="1"/>
    </xf>
    <xf numFmtId="2" fontId="26" fillId="0" borderId="0" xfId="0" applyNumberFormat="1" applyFont="1" applyAlignment="1" applyProtection="1">
      <alignment horizontal="justify" vertical="top" wrapText="1"/>
    </xf>
    <xf numFmtId="2" fontId="6" fillId="0" borderId="0" xfId="0" applyNumberFormat="1" applyFont="1" applyAlignment="1" applyProtection="1">
      <alignment horizontal="justify" vertical="top" wrapText="1"/>
    </xf>
    <xf numFmtId="2" fontId="7" fillId="0" borderId="0" xfId="0" applyNumberFormat="1" applyFont="1" applyAlignment="1" applyProtection="1">
      <alignment horizontal="justify" vertical="top"/>
    </xf>
    <xf numFmtId="0" fontId="30" fillId="0" borderId="0" xfId="0" applyFont="1" applyAlignment="1" applyProtection="1">
      <alignment horizontal="justify" vertical="top"/>
    </xf>
    <xf numFmtId="0" fontId="30" fillId="0" borderId="0" xfId="0" applyFont="1" applyAlignment="1" applyProtection="1">
      <alignment horizontal="justify" vertical="top" wrapText="1"/>
    </xf>
    <xf numFmtId="0" fontId="31" fillId="0" borderId="0" xfId="0" applyFont="1" applyAlignment="1" applyProtection="1">
      <alignment horizontal="justify" vertical="top" wrapText="1"/>
    </xf>
    <xf numFmtId="0" fontId="25" fillId="0" borderId="0" xfId="0" applyFont="1" applyAlignment="1" applyProtection="1">
      <alignment horizontal="justify" vertical="top" wrapText="1"/>
    </xf>
    <xf numFmtId="0" fontId="19" fillId="0" borderId="0" xfId="0" applyFont="1" applyAlignment="1" applyProtection="1">
      <alignment horizontal="justify" vertical="top" wrapText="1"/>
    </xf>
    <xf numFmtId="0" fontId="5" fillId="2" borderId="3" xfId="0" applyFont="1" applyFill="1" applyBorder="1" applyAlignment="1" applyProtection="1">
      <alignment horizontal="left" vertical="center"/>
    </xf>
    <xf numFmtId="0" fontId="5" fillId="2" borderId="2"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7" fontId="5" fillId="2" borderId="3" xfId="0" applyNumberFormat="1" applyFont="1" applyFill="1" applyBorder="1" applyAlignment="1" applyProtection="1">
      <alignment horizontal="right" vertical="center"/>
    </xf>
    <xf numFmtId="7" fontId="5" fillId="2" borderId="4" xfId="0" applyNumberFormat="1" applyFont="1" applyFill="1" applyBorder="1" applyAlignment="1" applyProtection="1">
      <alignment horizontal="right" vertical="center"/>
    </xf>
    <xf numFmtId="0" fontId="7" fillId="0" borderId="0" xfId="0" applyFont="1" applyFill="1" applyBorder="1" applyAlignment="1" applyProtection="1">
      <alignment horizontal="justify" vertical="top" wrapText="1"/>
    </xf>
    <xf numFmtId="0" fontId="2" fillId="0" borderId="0" xfId="0" applyFont="1" applyFill="1" applyBorder="1" applyAlignment="1" applyProtection="1">
      <alignment horizontal="left"/>
    </xf>
    <xf numFmtId="0" fontId="6" fillId="0" borderId="0" xfId="0" applyFont="1" applyFill="1" applyBorder="1" applyAlignment="1" applyProtection="1">
      <alignment horizontal="justify" vertical="top" wrapText="1"/>
    </xf>
    <xf numFmtId="0" fontId="5" fillId="3" borderId="5" xfId="0" applyFont="1" applyFill="1" applyBorder="1" applyAlignment="1" applyProtection="1">
      <alignment horizontal="left" vertical="top"/>
    </xf>
    <xf numFmtId="2" fontId="1" fillId="0" borderId="0" xfId="0" applyNumberFormat="1" applyFont="1" applyAlignment="1">
      <alignment horizontal="justify" vertical="top" wrapText="1"/>
    </xf>
    <xf numFmtId="0" fontId="6" fillId="0" borderId="0" xfId="0" applyFont="1" applyFill="1" applyBorder="1" applyAlignment="1" applyProtection="1">
      <alignment horizontal="center" vertical="top" wrapText="1"/>
    </xf>
    <xf numFmtId="0" fontId="5" fillId="9" borderId="2" xfId="19" applyFont="1" applyFill="1" applyBorder="1" applyAlignment="1" applyProtection="1">
      <alignment horizontal="center" vertical="center" wrapText="1"/>
    </xf>
    <xf numFmtId="0" fontId="5" fillId="9" borderId="3" xfId="19" applyFont="1" applyFill="1" applyBorder="1" applyAlignment="1" applyProtection="1">
      <alignment horizontal="center" vertical="center" wrapText="1"/>
    </xf>
    <xf numFmtId="0" fontId="5" fillId="9" borderId="4" xfId="19" applyFont="1" applyFill="1" applyBorder="1" applyAlignment="1" applyProtection="1">
      <alignment horizontal="center" vertical="center" wrapText="1"/>
    </xf>
    <xf numFmtId="0" fontId="11" fillId="4" borderId="2" xfId="19" applyFont="1" applyFill="1" applyBorder="1" applyAlignment="1" applyProtection="1">
      <alignment horizontal="left" vertical="center" wrapText="1"/>
    </xf>
    <xf numFmtId="0" fontId="11" fillId="4" borderId="3" xfId="19" applyFont="1" applyFill="1" applyBorder="1" applyAlignment="1" applyProtection="1">
      <alignment horizontal="left" vertical="center" wrapText="1"/>
    </xf>
    <xf numFmtId="0" fontId="11" fillId="4" borderId="4" xfId="19" applyFont="1" applyFill="1" applyBorder="1" applyAlignment="1" applyProtection="1">
      <alignment horizontal="left" vertical="center" wrapText="1"/>
    </xf>
    <xf numFmtId="4" fontId="20" fillId="0" borderId="2" xfId="0" applyNumberFormat="1" applyFont="1" applyBorder="1" applyAlignment="1" applyProtection="1">
      <alignment horizontal="right" vertical="center" wrapText="1"/>
    </xf>
    <xf numFmtId="4" fontId="20" fillId="0" borderId="3" xfId="0" applyNumberFormat="1" applyFont="1" applyBorder="1" applyAlignment="1" applyProtection="1">
      <alignment horizontal="right" vertical="center" wrapText="1"/>
    </xf>
    <xf numFmtId="4" fontId="20" fillId="0" borderId="4" xfId="0" applyNumberFormat="1" applyFont="1" applyBorder="1" applyAlignment="1" applyProtection="1">
      <alignment horizontal="right" vertical="center" wrapText="1"/>
    </xf>
    <xf numFmtId="0" fontId="37" fillId="9" borderId="2" xfId="19" applyFont="1" applyFill="1" applyBorder="1" applyAlignment="1" applyProtection="1">
      <alignment horizontal="left" vertical="center" wrapText="1"/>
    </xf>
    <xf numFmtId="0" fontId="37" fillId="9" borderId="3" xfId="19" applyFont="1" applyFill="1" applyBorder="1" applyAlignment="1" applyProtection="1">
      <alignment horizontal="left" vertical="center" wrapText="1"/>
    </xf>
    <xf numFmtId="0" fontId="37" fillId="9" borderId="4" xfId="19" applyFont="1" applyFill="1" applyBorder="1" applyAlignment="1" applyProtection="1">
      <alignment horizontal="left" vertical="center" wrapText="1"/>
    </xf>
    <xf numFmtId="4" fontId="38" fillId="9" borderId="2" xfId="0" applyNumberFormat="1" applyFont="1" applyFill="1" applyBorder="1" applyAlignment="1" applyProtection="1">
      <alignment horizontal="right" vertical="center" wrapText="1"/>
    </xf>
    <xf numFmtId="4" fontId="38" fillId="9" borderId="3" xfId="0" applyNumberFormat="1" applyFont="1" applyFill="1" applyBorder="1" applyAlignment="1" applyProtection="1">
      <alignment horizontal="right" vertical="center" wrapText="1"/>
    </xf>
    <xf numFmtId="4" fontId="38" fillId="9" borderId="4" xfId="0" applyNumberFormat="1" applyFont="1" applyFill="1" applyBorder="1" applyAlignment="1" applyProtection="1">
      <alignment horizontal="right" vertical="center" wrapText="1"/>
    </xf>
  </cellXfs>
  <cellStyles count="46">
    <cellStyle name="Accent3 2" xfId="44"/>
    <cellStyle name="Comma 2" xfId="42"/>
    <cellStyle name="Currency 2" xfId="2"/>
    <cellStyle name="Currency 2 10" xfId="20"/>
    <cellStyle name="Currency 2 11" xfId="24"/>
    <cellStyle name="Currency 2 12" xfId="23"/>
    <cellStyle name="Currency 2 13" xfId="26"/>
    <cellStyle name="Currency 2 14" xfId="28"/>
    <cellStyle name="Currency 2 15" xfId="30"/>
    <cellStyle name="Currency 2 16" xfId="32"/>
    <cellStyle name="Currency 2 17" xfId="35"/>
    <cellStyle name="Currency 2 2" xfId="4"/>
    <cellStyle name="Currency 2 3" xfId="6"/>
    <cellStyle name="Currency 2 4" xfId="8"/>
    <cellStyle name="Currency 2 5" xfId="10"/>
    <cellStyle name="Currency 2 6" xfId="12"/>
    <cellStyle name="Currency 2 7" xfId="14"/>
    <cellStyle name="Currency 2 8" xfId="16"/>
    <cellStyle name="Currency 2 9" xfId="18"/>
    <cellStyle name="Currency 3" xfId="43"/>
    <cellStyle name="Normal 2" xfId="1"/>
    <cellStyle name="Normal 2 10" xfId="19"/>
    <cellStyle name="Normal 2 11" xfId="25"/>
    <cellStyle name="Normal 2 12" xfId="21"/>
    <cellStyle name="Normal 2 13" xfId="22"/>
    <cellStyle name="Normal 2 14" xfId="27"/>
    <cellStyle name="Normal 2 15" xfId="29"/>
    <cellStyle name="Normal 2 16" xfId="31"/>
    <cellStyle name="Normal 2 17" xfId="34"/>
    <cellStyle name="Normal 2 2" xfId="3"/>
    <cellStyle name="Normal 2 3" xfId="5"/>
    <cellStyle name="Normal 2 4" xfId="7"/>
    <cellStyle name="Normal 2 5" xfId="9"/>
    <cellStyle name="Normal 2 6" xfId="11"/>
    <cellStyle name="Normal 2 7" xfId="13"/>
    <cellStyle name="Normal 2 8" xfId="15"/>
    <cellStyle name="Normal 2 9" xfId="17"/>
    <cellStyle name="Normal 3" xfId="39"/>
    <cellStyle name="Normal 4" xfId="41"/>
    <cellStyle name="Normal 5" xfId="45"/>
    <cellStyle name="Normal 9" xfId="36"/>
    <cellStyle name="Normalno" xfId="0" builtinId="0" customBuiltin="1"/>
    <cellStyle name="Normalno 2" xfId="33"/>
    <cellStyle name="Normalno 2 2" xfId="38"/>
    <cellStyle name="Style 1" xfId="37"/>
    <cellStyle name="Valuta" xfId="40" builtinId="4"/>
  </cellStyles>
  <dxfs count="0"/>
  <tableStyles count="0" defaultTableStyle="TableStyleMedium9" defaultPivotStyle="PivotStyleLight16"/>
  <colors>
    <mruColors>
      <color rgb="FFCCFFCC"/>
      <color rgb="FF99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3667124</xdr:colOff>
      <xdr:row>1</xdr:row>
      <xdr:rowOff>123824</xdr:rowOff>
    </xdr:from>
    <xdr:ext cx="962025" cy="904875"/>
    <xdr:pic>
      <xdr:nvPicPr>
        <xdr:cNvPr id="2" name="image1.png">
          <a:extLst>
            <a:ext uri="{FF2B5EF4-FFF2-40B4-BE49-F238E27FC236}">
              <a16:creationId xmlns="" xmlns:a16="http://schemas.microsoft.com/office/drawing/2014/main" id="{1B473707-7C63-476A-91EE-B5B589066F42}"/>
            </a:ext>
          </a:extLst>
        </xdr:cNvPr>
        <xdr:cNvPicPr preferRelativeResize="0"/>
      </xdr:nvPicPr>
      <xdr:blipFill>
        <a:blip xmlns:r="http://schemas.openxmlformats.org/officeDocument/2006/relationships" r:embed="rId1" cstate="print"/>
        <a:stretch>
          <a:fillRect/>
        </a:stretch>
      </xdr:blipFill>
      <xdr:spPr>
        <a:xfrm>
          <a:off x="4505324" y="314324"/>
          <a:ext cx="962025" cy="904875"/>
        </a:xfrm>
        <a:prstGeom prst="rect">
          <a:avLst/>
        </a:prstGeom>
        <a:noFill/>
      </xdr:spPr>
    </xdr:pic>
    <xdr:clientData fLocksWithSheet="0"/>
  </xdr:one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3"/>
  <sheetViews>
    <sheetView view="pageBreakPreview" topLeftCell="A4" zoomScale="70" zoomScaleSheetLayoutView="70" workbookViewId="0">
      <selection activeCell="A2" sqref="A2:I2"/>
    </sheetView>
  </sheetViews>
  <sheetFormatPr defaultColWidth="9.1796875" defaultRowHeight="15.5"/>
  <cols>
    <col min="1" max="1" width="4.26953125" style="24" customWidth="1"/>
    <col min="2" max="3" width="4.1796875" style="24" customWidth="1"/>
    <col min="4" max="4" width="62.453125" style="134" customWidth="1"/>
    <col min="5" max="5" width="18.26953125" style="134" customWidth="1"/>
    <col min="6" max="6" width="8.26953125" style="12" customWidth="1"/>
    <col min="7" max="7" width="13" style="8" customWidth="1"/>
    <col min="8" max="8" width="14" style="25" customWidth="1"/>
    <col min="9" max="9" width="21.1796875" style="26" customWidth="1"/>
    <col min="10" max="10" width="9.1796875" style="134"/>
    <col min="11" max="11" width="13.1796875" style="11" customWidth="1"/>
    <col min="12" max="12" width="9.1796875" style="134"/>
    <col min="13" max="15" width="8" style="134" customWidth="1"/>
    <col min="16" max="16384" width="9.1796875" style="134"/>
  </cols>
  <sheetData>
    <row r="1" spans="1:9">
      <c r="A1" s="273"/>
      <c r="B1" s="273"/>
      <c r="C1" s="273"/>
      <c r="D1" s="273"/>
      <c r="E1" s="273"/>
      <c r="F1" s="273"/>
      <c r="G1" s="273"/>
      <c r="H1" s="273"/>
      <c r="I1" s="273"/>
    </row>
    <row r="2" spans="1:9" ht="87.75" customHeight="1">
      <c r="A2" s="269"/>
      <c r="B2" s="269"/>
      <c r="C2" s="269"/>
      <c r="D2" s="269"/>
      <c r="E2" s="269"/>
      <c r="F2" s="269"/>
      <c r="G2" s="269"/>
      <c r="H2" s="269"/>
      <c r="I2" s="269"/>
    </row>
    <row r="3" spans="1:9" ht="25">
      <c r="A3" s="274" t="s">
        <v>341</v>
      </c>
      <c r="B3" s="274"/>
      <c r="C3" s="274"/>
      <c r="D3" s="274"/>
      <c r="E3" s="274"/>
      <c r="F3" s="274"/>
      <c r="G3" s="274"/>
      <c r="H3" s="274"/>
      <c r="I3" s="274"/>
    </row>
    <row r="4" spans="1:9" ht="25">
      <c r="A4" s="274" t="s">
        <v>342</v>
      </c>
      <c r="B4" s="274"/>
      <c r="C4" s="274"/>
      <c r="D4" s="274"/>
      <c r="E4" s="274"/>
      <c r="F4" s="274"/>
      <c r="G4" s="274"/>
      <c r="H4" s="274"/>
      <c r="I4" s="274"/>
    </row>
    <row r="5" spans="1:9">
      <c r="A5" s="275"/>
      <c r="B5" s="275"/>
      <c r="C5" s="275"/>
      <c r="D5" s="275"/>
      <c r="E5" s="275"/>
      <c r="F5" s="275"/>
      <c r="G5" s="275"/>
      <c r="H5" s="275"/>
      <c r="I5" s="275"/>
    </row>
    <row r="6" spans="1:9">
      <c r="A6" s="218"/>
      <c r="B6" s="218"/>
      <c r="C6" s="218"/>
      <c r="D6" s="218"/>
      <c r="E6" s="218"/>
      <c r="F6" s="218"/>
      <c r="G6" s="218"/>
      <c r="H6" s="218"/>
      <c r="I6" s="218"/>
    </row>
    <row r="7" spans="1:9">
      <c r="A7" s="218"/>
      <c r="B7" s="218"/>
      <c r="C7" s="218"/>
      <c r="D7" s="218"/>
      <c r="E7" s="218"/>
      <c r="F7" s="218"/>
      <c r="G7" s="218"/>
      <c r="H7" s="218"/>
      <c r="I7" s="218"/>
    </row>
    <row r="8" spans="1:9">
      <c r="A8" s="218"/>
      <c r="B8" s="218"/>
      <c r="C8" s="218"/>
      <c r="D8" s="218"/>
      <c r="E8" s="218"/>
      <c r="F8" s="218"/>
      <c r="G8" s="218"/>
      <c r="H8" s="218"/>
      <c r="I8" s="218"/>
    </row>
    <row r="9" spans="1:9">
      <c r="A9" s="218"/>
      <c r="B9" s="218"/>
      <c r="C9" s="218"/>
      <c r="D9" s="218"/>
      <c r="E9" s="218"/>
      <c r="F9" s="218"/>
      <c r="G9" s="218"/>
      <c r="H9" s="218"/>
      <c r="I9" s="218"/>
    </row>
    <row r="10" spans="1:9">
      <c r="A10" s="218"/>
      <c r="B10" s="218"/>
      <c r="C10" s="218"/>
      <c r="D10" s="218"/>
      <c r="E10" s="218"/>
      <c r="F10" s="218"/>
      <c r="G10" s="218"/>
      <c r="H10" s="218"/>
      <c r="I10" s="218"/>
    </row>
    <row r="11" spans="1:9">
      <c r="A11" s="218"/>
      <c r="B11" s="218"/>
      <c r="C11" s="218"/>
      <c r="D11" s="218"/>
      <c r="E11" s="218"/>
      <c r="F11" s="218"/>
      <c r="G11" s="218"/>
      <c r="H11" s="218"/>
      <c r="I11" s="218"/>
    </row>
    <row r="12" spans="1:9">
      <c r="A12" s="218"/>
      <c r="B12" s="218"/>
      <c r="C12" s="218"/>
      <c r="D12" s="218"/>
      <c r="E12" s="218"/>
      <c r="F12" s="218"/>
      <c r="G12" s="218"/>
      <c r="H12" s="218"/>
      <c r="I12" s="218"/>
    </row>
    <row r="13" spans="1:9">
      <c r="A13" s="218"/>
      <c r="B13" s="218"/>
      <c r="C13" s="218"/>
      <c r="D13" s="218"/>
      <c r="E13" s="218"/>
      <c r="F13" s="218"/>
      <c r="G13" s="218"/>
      <c r="H13" s="218"/>
      <c r="I13" s="218"/>
    </row>
    <row r="14" spans="1:9">
      <c r="A14" s="218"/>
      <c r="B14" s="218"/>
      <c r="C14" s="218"/>
      <c r="D14" s="218"/>
      <c r="E14" s="218"/>
      <c r="F14" s="218"/>
      <c r="G14" s="218"/>
      <c r="H14" s="218"/>
      <c r="I14" s="218"/>
    </row>
    <row r="15" spans="1:9">
      <c r="A15" s="218"/>
      <c r="B15" s="218"/>
      <c r="C15" s="218"/>
      <c r="D15" s="218"/>
      <c r="E15" s="218"/>
      <c r="F15" s="218"/>
      <c r="G15" s="218"/>
      <c r="H15" s="218"/>
      <c r="I15" s="218"/>
    </row>
    <row r="16" spans="1:9">
      <c r="A16" s="218"/>
      <c r="B16" s="218"/>
      <c r="C16" s="218"/>
      <c r="D16" s="218"/>
      <c r="E16" s="218"/>
      <c r="F16" s="218"/>
      <c r="G16" s="218"/>
      <c r="H16" s="218"/>
      <c r="I16" s="218"/>
    </row>
    <row r="17" spans="1:9">
      <c r="A17" s="27"/>
      <c r="B17" s="27"/>
      <c r="C17" s="27"/>
      <c r="D17" s="30"/>
      <c r="E17" s="30"/>
      <c r="F17" s="31"/>
      <c r="G17" s="115"/>
      <c r="H17" s="32"/>
      <c r="I17" s="28"/>
    </row>
    <row r="18" spans="1:9">
      <c r="A18" s="27"/>
      <c r="B18" s="27"/>
      <c r="C18" s="27"/>
      <c r="D18" s="30"/>
      <c r="E18" s="30"/>
      <c r="F18" s="31"/>
      <c r="G18" s="115"/>
      <c r="H18" s="32"/>
      <c r="I18" s="28"/>
    </row>
    <row r="19" spans="1:9">
      <c r="A19" s="27"/>
      <c r="B19" s="27"/>
      <c r="C19" s="27"/>
      <c r="D19" s="30"/>
      <c r="E19" s="30"/>
      <c r="F19" s="31"/>
      <c r="G19" s="115"/>
      <c r="H19" s="32"/>
      <c r="I19" s="28"/>
    </row>
    <row r="20" spans="1:9">
      <c r="A20" s="27"/>
      <c r="B20" s="27"/>
      <c r="C20" s="27"/>
      <c r="D20" s="30"/>
      <c r="E20" s="30"/>
      <c r="F20" s="31"/>
      <c r="G20" s="115"/>
      <c r="H20" s="32"/>
      <c r="I20" s="28"/>
    </row>
    <row r="21" spans="1:9">
      <c r="A21" s="27"/>
      <c r="B21" s="27"/>
      <c r="C21" s="27"/>
      <c r="D21" s="30"/>
      <c r="E21" s="30"/>
      <c r="F21" s="31"/>
      <c r="G21" s="115"/>
      <c r="H21" s="32"/>
      <c r="I21" s="28"/>
    </row>
    <row r="22" spans="1:9">
      <c r="A22" s="27"/>
      <c r="B22" s="27"/>
      <c r="C22" s="27"/>
      <c r="D22" s="30"/>
      <c r="E22" s="30"/>
      <c r="F22" s="31"/>
      <c r="G22" s="115"/>
      <c r="H22" s="32"/>
      <c r="I22" s="28"/>
    </row>
    <row r="23" spans="1:9">
      <c r="A23" s="27"/>
      <c r="B23" s="27"/>
      <c r="C23" s="27"/>
      <c r="D23" s="30"/>
      <c r="E23" s="30"/>
      <c r="F23" s="31"/>
      <c r="G23" s="115"/>
      <c r="H23" s="32"/>
      <c r="I23" s="28"/>
    </row>
    <row r="24" spans="1:9">
      <c r="A24" s="27"/>
      <c r="B24" s="27"/>
      <c r="C24" s="27"/>
      <c r="D24" s="30"/>
      <c r="E24" s="30"/>
      <c r="F24" s="31"/>
      <c r="G24" s="115"/>
      <c r="H24" s="32"/>
      <c r="I24" s="28"/>
    </row>
    <row r="25" spans="1:9">
      <c r="A25" s="27"/>
      <c r="B25" s="27"/>
      <c r="C25" s="27"/>
      <c r="D25" s="30"/>
      <c r="E25" s="30"/>
      <c r="F25" s="31"/>
      <c r="G25" s="115"/>
      <c r="H25" s="32"/>
      <c r="I25" s="28"/>
    </row>
    <row r="26" spans="1:9">
      <c r="A26" s="27"/>
      <c r="B26" s="27"/>
      <c r="C26" s="27"/>
      <c r="D26" s="30"/>
      <c r="E26" s="30"/>
      <c r="F26" s="31"/>
      <c r="G26" s="115"/>
      <c r="H26" s="32"/>
      <c r="I26" s="28"/>
    </row>
    <row r="27" spans="1:9">
      <c r="A27" s="27"/>
      <c r="B27" s="27"/>
      <c r="C27" s="27"/>
      <c r="D27" s="30"/>
      <c r="E27" s="30"/>
      <c r="F27" s="31"/>
      <c r="G27" s="115"/>
      <c r="H27" s="32"/>
      <c r="I27" s="28"/>
    </row>
    <row r="28" spans="1:9" ht="70.5" customHeight="1">
      <c r="A28" s="270" t="s">
        <v>343</v>
      </c>
      <c r="B28" s="271"/>
      <c r="C28" s="271"/>
      <c r="D28" s="271"/>
      <c r="E28" s="271"/>
      <c r="F28" s="271"/>
      <c r="G28" s="271"/>
      <c r="H28" s="271"/>
      <c r="I28" s="272"/>
    </row>
    <row r="29" spans="1:9">
      <c r="A29" s="27"/>
      <c r="B29" s="27"/>
      <c r="C29" s="27"/>
      <c r="D29" s="30"/>
      <c r="E29" s="30"/>
      <c r="F29" s="31"/>
      <c r="G29" s="115"/>
      <c r="H29" s="32"/>
      <c r="I29" s="28"/>
    </row>
    <row r="30" spans="1:9">
      <c r="A30" s="27"/>
      <c r="B30" s="27"/>
      <c r="C30" s="27"/>
      <c r="D30" s="30"/>
      <c r="E30" s="30"/>
      <c r="F30" s="31"/>
      <c r="G30" s="115"/>
      <c r="H30" s="32"/>
      <c r="I30" s="28"/>
    </row>
    <row r="31" spans="1:9">
      <c r="A31" s="27"/>
      <c r="B31" s="27"/>
      <c r="C31" s="27"/>
      <c r="D31" s="30"/>
      <c r="E31" s="30"/>
      <c r="F31" s="31"/>
      <c r="G31" s="115"/>
      <c r="H31" s="32"/>
      <c r="I31" s="28"/>
    </row>
    <row r="32" spans="1:9">
      <c r="A32" s="27"/>
      <c r="B32" s="27"/>
      <c r="C32" s="27"/>
      <c r="D32" s="30"/>
      <c r="E32" s="30"/>
      <c r="F32" s="31"/>
      <c r="G32" s="115"/>
      <c r="H32" s="32"/>
      <c r="I32" s="28"/>
    </row>
    <row r="33" spans="1:9">
      <c r="A33" s="27"/>
      <c r="B33" s="27"/>
      <c r="C33" s="27"/>
      <c r="D33" s="30"/>
      <c r="E33" s="30"/>
      <c r="F33" s="31"/>
      <c r="G33" s="115"/>
      <c r="H33" s="32"/>
      <c r="I33" s="28"/>
    </row>
    <row r="34" spans="1:9">
      <c r="A34" s="27"/>
      <c r="B34" s="27"/>
      <c r="C34" s="27"/>
      <c r="D34" s="30"/>
      <c r="E34" s="30"/>
      <c r="F34" s="31"/>
      <c r="G34" s="115"/>
      <c r="H34" s="32"/>
      <c r="I34" s="28"/>
    </row>
    <row r="35" spans="1:9">
      <c r="A35" s="27"/>
      <c r="B35" s="27"/>
      <c r="C35" s="27"/>
      <c r="D35" s="30"/>
      <c r="E35" s="30"/>
      <c r="F35" s="31"/>
      <c r="G35" s="115"/>
      <c r="H35" s="32"/>
      <c r="I35" s="28"/>
    </row>
    <row r="36" spans="1:9">
      <c r="A36" s="27"/>
      <c r="B36" s="27"/>
      <c r="C36" s="27"/>
      <c r="D36" s="30"/>
      <c r="E36" s="30"/>
      <c r="F36" s="31"/>
      <c r="G36" s="115"/>
      <c r="H36" s="32"/>
      <c r="I36" s="28"/>
    </row>
    <row r="37" spans="1:9">
      <c r="A37" s="27"/>
      <c r="B37" s="27"/>
      <c r="C37" s="27"/>
      <c r="D37" s="30"/>
      <c r="E37" s="30"/>
      <c r="F37" s="31"/>
      <c r="G37" s="115"/>
      <c r="H37" s="32"/>
      <c r="I37" s="28"/>
    </row>
    <row r="38" spans="1:9">
      <c r="A38" s="27"/>
      <c r="B38" s="27"/>
      <c r="C38" s="27"/>
      <c r="D38" s="30"/>
      <c r="E38" s="30"/>
      <c r="F38" s="31"/>
      <c r="G38" s="115"/>
      <c r="H38" s="32"/>
      <c r="I38" s="28"/>
    </row>
    <row r="39" spans="1:9">
      <c r="A39" s="27"/>
      <c r="B39" s="27"/>
      <c r="C39" s="27"/>
      <c r="D39" s="30"/>
      <c r="E39" s="30"/>
      <c r="F39" s="31"/>
      <c r="G39" s="115"/>
      <c r="H39" s="32"/>
      <c r="I39" s="28"/>
    </row>
    <row r="40" spans="1:9">
      <c r="A40" s="27"/>
      <c r="B40" s="27"/>
      <c r="C40" s="27"/>
      <c r="D40" s="30"/>
      <c r="E40" s="30"/>
      <c r="F40" s="31"/>
      <c r="G40" s="115"/>
      <c r="H40" s="32"/>
      <c r="I40" s="28"/>
    </row>
    <row r="41" spans="1:9">
      <c r="A41" s="27"/>
      <c r="B41" s="27"/>
      <c r="C41" s="27"/>
      <c r="D41" s="30"/>
      <c r="E41" s="30"/>
      <c r="F41" s="31"/>
      <c r="G41" s="115"/>
      <c r="H41" s="32"/>
      <c r="I41" s="28"/>
    </row>
    <row r="42" spans="1:9">
      <c r="A42" s="27"/>
      <c r="B42" s="27"/>
      <c r="C42" s="27"/>
      <c r="D42" s="30"/>
      <c r="E42" s="30"/>
      <c r="F42" s="31"/>
      <c r="G42" s="115"/>
      <c r="H42" s="32"/>
      <c r="I42" s="28"/>
    </row>
    <row r="43" spans="1:9">
      <c r="A43" s="27"/>
      <c r="B43" s="27"/>
      <c r="C43" s="27"/>
      <c r="D43" s="30"/>
      <c r="E43" s="30"/>
      <c r="F43" s="31"/>
      <c r="G43" s="115"/>
      <c r="H43" s="32"/>
      <c r="I43" s="28"/>
    </row>
    <row r="44" spans="1:9">
      <c r="A44" s="27"/>
      <c r="B44" s="27"/>
      <c r="C44" s="27"/>
      <c r="D44" s="30"/>
      <c r="E44" s="30"/>
      <c r="F44" s="31"/>
      <c r="G44" s="115"/>
      <c r="H44" s="32"/>
      <c r="I44" s="28"/>
    </row>
    <row r="45" spans="1:9">
      <c r="A45" s="27"/>
      <c r="B45" s="27"/>
      <c r="C45" s="27"/>
      <c r="D45" s="30"/>
      <c r="E45" s="30"/>
      <c r="F45" s="31"/>
      <c r="G45" s="115"/>
      <c r="H45" s="32"/>
      <c r="I45" s="28"/>
    </row>
    <row r="46" spans="1:9">
      <c r="A46" s="27"/>
      <c r="B46" s="27"/>
      <c r="C46" s="27"/>
      <c r="D46" s="30"/>
      <c r="E46" s="30"/>
      <c r="F46" s="31"/>
      <c r="G46" s="115"/>
      <c r="H46" s="32"/>
      <c r="I46" s="28"/>
    </row>
    <row r="47" spans="1:9">
      <c r="A47" s="27"/>
      <c r="B47" s="27"/>
      <c r="C47" s="27"/>
      <c r="D47" s="30"/>
      <c r="E47" s="30"/>
      <c r="F47" s="31"/>
      <c r="G47" s="115"/>
      <c r="H47" s="32"/>
      <c r="I47" s="28"/>
    </row>
    <row r="48" spans="1:9">
      <c r="A48" s="27"/>
      <c r="B48" s="27"/>
      <c r="C48" s="27"/>
      <c r="D48" s="30"/>
      <c r="E48" s="30"/>
      <c r="F48" s="31"/>
      <c r="G48" s="115"/>
      <c r="H48" s="32"/>
      <c r="I48" s="28"/>
    </row>
    <row r="49" spans="1:9">
      <c r="A49" s="27"/>
      <c r="B49" s="27"/>
      <c r="C49" s="27"/>
      <c r="D49" s="30"/>
      <c r="E49" s="30"/>
      <c r="F49" s="31"/>
      <c r="G49" s="115"/>
      <c r="H49" s="32"/>
      <c r="I49" s="28"/>
    </row>
    <row r="50" spans="1:9">
      <c r="A50" s="27"/>
      <c r="B50" s="27"/>
      <c r="C50" s="27"/>
      <c r="D50" s="30"/>
      <c r="E50" s="30"/>
      <c r="F50" s="31"/>
      <c r="G50" s="115"/>
      <c r="H50" s="32"/>
      <c r="I50" s="28"/>
    </row>
    <row r="51" spans="1:9">
      <c r="A51" s="27"/>
      <c r="B51" s="27"/>
      <c r="C51" s="27"/>
      <c r="D51" s="30"/>
      <c r="E51" s="30"/>
      <c r="F51" s="31"/>
      <c r="G51" s="115"/>
      <c r="H51" s="32"/>
      <c r="I51" s="28"/>
    </row>
    <row r="52" spans="1:9">
      <c r="A52" s="27"/>
      <c r="B52" s="27"/>
      <c r="C52" s="27"/>
      <c r="D52" s="30"/>
      <c r="E52" s="30"/>
      <c r="F52" s="31"/>
      <c r="G52" s="115"/>
      <c r="H52" s="32"/>
      <c r="I52" s="28"/>
    </row>
    <row r="53" spans="1:9">
      <c r="A53" s="27"/>
      <c r="B53" s="27"/>
      <c r="C53" s="27"/>
      <c r="D53" s="30"/>
      <c r="E53" s="30"/>
      <c r="F53" s="31"/>
      <c r="G53" s="115"/>
      <c r="H53" s="32"/>
      <c r="I53" s="28"/>
    </row>
    <row r="54" spans="1:9">
      <c r="A54" s="27"/>
      <c r="B54" s="27"/>
      <c r="C54" s="27"/>
      <c r="D54" s="30"/>
      <c r="E54" s="30"/>
      <c r="F54" s="31"/>
      <c r="G54" s="115"/>
      <c r="H54" s="32"/>
      <c r="I54" s="28"/>
    </row>
    <row r="55" spans="1:9">
      <c r="A55" s="27"/>
      <c r="B55" s="27"/>
      <c r="C55" s="27"/>
      <c r="D55" s="30"/>
      <c r="E55" s="30"/>
      <c r="F55" s="31"/>
      <c r="G55" s="115"/>
      <c r="H55" s="32"/>
      <c r="I55" s="28"/>
    </row>
    <row r="56" spans="1:9">
      <c r="A56" s="27"/>
      <c r="B56" s="27"/>
      <c r="C56" s="27"/>
      <c r="D56" s="30"/>
      <c r="E56" s="30"/>
      <c r="F56" s="31"/>
      <c r="G56" s="115"/>
      <c r="H56" s="32"/>
      <c r="I56" s="28"/>
    </row>
    <row r="57" spans="1:9">
      <c r="A57" s="27"/>
      <c r="B57" s="27"/>
      <c r="C57" s="27"/>
      <c r="D57" s="30"/>
      <c r="E57" s="30"/>
      <c r="F57" s="31"/>
      <c r="G57" s="115"/>
      <c r="H57" s="32"/>
      <c r="I57" s="28"/>
    </row>
    <row r="58" spans="1:9">
      <c r="A58" s="27"/>
      <c r="B58" s="27"/>
      <c r="C58" s="27"/>
      <c r="D58" s="30"/>
      <c r="E58" s="30"/>
      <c r="F58" s="31"/>
      <c r="G58" s="115"/>
      <c r="H58" s="32"/>
      <c r="I58" s="28"/>
    </row>
    <row r="59" spans="1:9">
      <c r="A59" s="27"/>
      <c r="B59" s="27"/>
      <c r="C59" s="27"/>
      <c r="D59" s="30"/>
      <c r="E59" s="30"/>
      <c r="F59" s="31"/>
      <c r="G59" s="115"/>
      <c r="H59" s="32"/>
      <c r="I59" s="28"/>
    </row>
    <row r="60" spans="1:9">
      <c r="A60" s="27"/>
      <c r="B60" s="27"/>
      <c r="C60" s="27"/>
      <c r="D60" s="30"/>
      <c r="E60" s="30"/>
      <c r="F60" s="31"/>
      <c r="G60" s="115"/>
      <c r="H60" s="32"/>
      <c r="I60" s="28"/>
    </row>
    <row r="61" spans="1:9">
      <c r="A61" s="27"/>
      <c r="B61" s="27"/>
      <c r="C61" s="27"/>
      <c r="D61" s="30"/>
      <c r="E61" s="30"/>
      <c r="F61" s="31"/>
      <c r="G61" s="115"/>
      <c r="H61" s="32"/>
      <c r="I61" s="28"/>
    </row>
    <row r="62" spans="1:9">
      <c r="A62" s="27"/>
      <c r="B62" s="27"/>
      <c r="C62" s="27"/>
      <c r="D62" s="30"/>
      <c r="E62" s="30"/>
      <c r="F62" s="31"/>
      <c r="G62" s="115"/>
      <c r="H62" s="32"/>
      <c r="I62" s="28"/>
    </row>
    <row r="63" spans="1:9">
      <c r="A63" s="27"/>
      <c r="B63" s="27"/>
      <c r="C63" s="27"/>
      <c r="D63" s="30"/>
      <c r="E63" s="30"/>
      <c r="F63" s="31"/>
      <c r="G63" s="115"/>
      <c r="H63" s="32"/>
      <c r="I63" s="28"/>
    </row>
    <row r="64" spans="1:9">
      <c r="A64" s="27"/>
      <c r="B64" s="27"/>
      <c r="C64" s="27"/>
      <c r="D64" s="30"/>
      <c r="E64" s="30"/>
      <c r="F64" s="31"/>
      <c r="G64" s="115"/>
      <c r="H64" s="32"/>
      <c r="I64" s="28"/>
    </row>
    <row r="65" spans="1:9">
      <c r="A65" s="27"/>
      <c r="B65" s="27"/>
      <c r="C65" s="27"/>
      <c r="D65" s="30"/>
      <c r="E65" s="30"/>
      <c r="F65" s="31"/>
      <c r="G65" s="115"/>
      <c r="H65" s="32"/>
      <c r="I65" s="28"/>
    </row>
    <row r="66" spans="1:9">
      <c r="A66" s="27"/>
      <c r="B66" s="27"/>
      <c r="C66" s="27"/>
      <c r="D66" s="30"/>
      <c r="E66" s="30"/>
      <c r="F66" s="31"/>
      <c r="G66" s="115"/>
      <c r="H66" s="32"/>
      <c r="I66" s="28"/>
    </row>
    <row r="67" spans="1:9">
      <c r="A67" s="27"/>
      <c r="B67" s="27"/>
      <c r="C67" s="27"/>
      <c r="D67" s="30"/>
      <c r="E67" s="30"/>
      <c r="F67" s="31"/>
      <c r="G67" s="115"/>
      <c r="H67" s="32"/>
      <c r="I67" s="28"/>
    </row>
    <row r="68" spans="1:9">
      <c r="A68" s="27"/>
      <c r="B68" s="27"/>
      <c r="C68" s="27"/>
      <c r="D68" s="30"/>
      <c r="E68" s="30"/>
      <c r="F68" s="31"/>
      <c r="G68" s="115"/>
      <c r="H68" s="32"/>
      <c r="I68" s="28"/>
    </row>
    <row r="69" spans="1:9">
      <c r="A69" s="27"/>
      <c r="B69" s="27"/>
      <c r="C69" s="27"/>
      <c r="D69" s="30"/>
      <c r="E69" s="30"/>
      <c r="F69" s="31"/>
      <c r="G69" s="115"/>
      <c r="H69" s="32"/>
      <c r="I69" s="28"/>
    </row>
    <row r="70" spans="1:9">
      <c r="A70" s="27"/>
      <c r="B70" s="27"/>
      <c r="C70" s="27"/>
      <c r="D70" s="30"/>
      <c r="E70" s="30"/>
      <c r="F70" s="31"/>
      <c r="G70" s="115"/>
      <c r="H70" s="32"/>
      <c r="I70" s="28"/>
    </row>
    <row r="71" spans="1:9">
      <c r="A71" s="27"/>
      <c r="B71" s="27"/>
      <c r="C71" s="27"/>
      <c r="D71" s="30"/>
      <c r="E71" s="30"/>
      <c r="F71" s="31"/>
      <c r="G71" s="115"/>
      <c r="H71" s="32"/>
      <c r="I71" s="28"/>
    </row>
    <row r="72" spans="1:9">
      <c r="A72" s="27"/>
      <c r="B72" s="27"/>
      <c r="C72" s="27"/>
      <c r="D72" s="30"/>
      <c r="E72" s="30"/>
      <c r="F72" s="31"/>
      <c r="G72" s="115"/>
      <c r="H72" s="32"/>
      <c r="I72" s="28"/>
    </row>
    <row r="73" spans="1:9">
      <c r="A73" s="27"/>
      <c r="B73" s="27"/>
      <c r="C73" s="27"/>
      <c r="D73" s="30"/>
      <c r="E73" s="30"/>
      <c r="F73" s="31"/>
      <c r="G73" s="115"/>
      <c r="H73" s="32"/>
      <c r="I73" s="28"/>
    </row>
  </sheetData>
  <sheetProtection algorithmName="SHA-512" hashValue="k4Kw3OtyZuP1MuNmpFCFpX3EsfVOmU98L2Txvz6ibPefBF6UC/ds24t6bzT26k2mPuGPLGYhGR5gqNCuC60orA==" saltValue="jSCOv/hg4wcYruMOLR0eZA==" spinCount="100000" sheet="1" objects="1" scenarios="1"/>
  <mergeCells count="6">
    <mergeCell ref="A2:I2"/>
    <mergeCell ref="A28:I28"/>
    <mergeCell ref="A1:I1"/>
    <mergeCell ref="A3:I3"/>
    <mergeCell ref="A4:I4"/>
    <mergeCell ref="A5:I5"/>
  </mergeCells>
  <pageMargins left="0.70866141732283472" right="0.70866141732283472" top="0.74803149606299213" bottom="0.74803149606299213" header="0.31496062992125984" footer="0.31496062992125984"/>
  <pageSetup paperSize="9" scale="5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view="pageBreakPreview" topLeftCell="A4" zoomScale="85" zoomScaleSheetLayoutView="85" workbookViewId="0">
      <selection activeCell="A2" sqref="A2:I2"/>
    </sheetView>
  </sheetViews>
  <sheetFormatPr defaultColWidth="9.1796875" defaultRowHeight="15.5"/>
  <cols>
    <col min="1" max="1" width="4.26953125" style="24" customWidth="1"/>
    <col min="2" max="3" width="4.1796875" style="24" customWidth="1"/>
    <col min="4" max="4" width="62.453125" style="134" customWidth="1"/>
    <col min="5" max="5" width="18.26953125" style="134" customWidth="1"/>
    <col min="6" max="6" width="8.26953125" style="12" customWidth="1"/>
    <col min="7" max="7" width="13" style="8" customWidth="1"/>
    <col min="8" max="8" width="14" style="25" customWidth="1"/>
    <col min="9" max="9" width="21.1796875" style="26" customWidth="1"/>
    <col min="10" max="10" width="9.1796875" style="134"/>
    <col min="11" max="11" width="13.1796875" style="11" customWidth="1"/>
    <col min="12" max="12" width="9.1796875" style="134"/>
    <col min="13" max="15" width="8" style="134" customWidth="1"/>
    <col min="16" max="16384" width="9.1796875" style="134"/>
  </cols>
  <sheetData>
    <row r="1" spans="1:9">
      <c r="A1" s="273"/>
      <c r="B1" s="273"/>
      <c r="C1" s="273"/>
      <c r="D1" s="273"/>
      <c r="E1" s="273"/>
      <c r="F1" s="273"/>
      <c r="G1" s="273"/>
      <c r="H1" s="273"/>
      <c r="I1" s="273"/>
    </row>
    <row r="2" spans="1:9" ht="43" customHeight="1">
      <c r="A2" s="281" t="s">
        <v>344</v>
      </c>
      <c r="B2" s="281"/>
      <c r="C2" s="281"/>
      <c r="D2" s="281"/>
      <c r="E2" s="281"/>
      <c r="F2" s="281"/>
      <c r="G2" s="281"/>
      <c r="H2" s="281"/>
      <c r="I2" s="281"/>
    </row>
    <row r="3" spans="1:9">
      <c r="A3" s="27"/>
      <c r="B3" s="27"/>
      <c r="C3" s="27"/>
      <c r="D3" s="30"/>
      <c r="E3" s="30"/>
      <c r="F3" s="31"/>
      <c r="G3" s="115"/>
      <c r="H3" s="32"/>
      <c r="I3" s="28"/>
    </row>
    <row r="4" spans="1:9" ht="18">
      <c r="A4" s="282" t="s">
        <v>53</v>
      </c>
      <c r="B4" s="282"/>
      <c r="C4" s="282"/>
      <c r="D4" s="282"/>
      <c r="E4" s="282"/>
      <c r="F4" s="282"/>
      <c r="G4" s="282"/>
      <c r="H4" s="282"/>
      <c r="I4" s="282"/>
    </row>
    <row r="5" spans="1:9">
      <c r="A5" s="27"/>
      <c r="B5" s="27"/>
      <c r="C5" s="27"/>
      <c r="D5" s="30"/>
      <c r="E5" s="30"/>
      <c r="F5" s="31"/>
      <c r="G5" s="115"/>
      <c r="H5" s="32"/>
      <c r="I5" s="28"/>
    </row>
    <row r="6" spans="1:9" ht="300" customHeight="1">
      <c r="A6" s="277" t="s">
        <v>55</v>
      </c>
      <c r="B6" s="277"/>
      <c r="C6" s="277"/>
      <c r="D6" s="277"/>
      <c r="E6" s="277"/>
      <c r="F6" s="277"/>
      <c r="G6" s="277"/>
      <c r="H6" s="277"/>
      <c r="I6" s="277"/>
    </row>
    <row r="7" spans="1:9" ht="144" customHeight="1">
      <c r="A7" s="276" t="s">
        <v>56</v>
      </c>
      <c r="B7" s="276"/>
      <c r="C7" s="276"/>
      <c r="D7" s="276"/>
      <c r="E7" s="276"/>
      <c r="F7" s="276"/>
      <c r="G7" s="276"/>
      <c r="H7" s="276"/>
      <c r="I7" s="276"/>
    </row>
    <row r="8" spans="1:9">
      <c r="A8" s="27"/>
      <c r="B8" s="27"/>
      <c r="C8" s="27"/>
      <c r="D8" s="30"/>
      <c r="E8" s="30"/>
      <c r="F8" s="31"/>
      <c r="G8" s="115"/>
      <c r="H8" s="32"/>
      <c r="I8" s="28"/>
    </row>
    <row r="9" spans="1:9" ht="18">
      <c r="A9" s="283" t="s">
        <v>61</v>
      </c>
      <c r="B9" s="283"/>
      <c r="C9" s="283"/>
      <c r="D9" s="283"/>
      <c r="E9" s="283"/>
      <c r="F9" s="283"/>
      <c r="G9" s="283"/>
      <c r="H9" s="283"/>
      <c r="I9" s="283"/>
    </row>
    <row r="10" spans="1:9">
      <c r="A10" s="27"/>
      <c r="B10" s="27"/>
      <c r="C10" s="27"/>
      <c r="D10" s="30"/>
      <c r="E10" s="30"/>
      <c r="F10" s="31"/>
      <c r="G10" s="115"/>
      <c r="H10" s="32"/>
      <c r="I10" s="28"/>
    </row>
    <row r="11" spans="1:9" ht="53.25" customHeight="1">
      <c r="A11" s="284" t="s">
        <v>357</v>
      </c>
      <c r="B11" s="284"/>
      <c r="C11" s="284"/>
      <c r="D11" s="284"/>
      <c r="E11" s="284"/>
      <c r="F11" s="284"/>
      <c r="G11" s="284"/>
      <c r="H11" s="284"/>
      <c r="I11" s="284"/>
    </row>
    <row r="12" spans="1:9">
      <c r="A12" s="27"/>
      <c r="B12" s="27"/>
      <c r="C12" s="27"/>
      <c r="D12" s="30"/>
      <c r="E12" s="30"/>
      <c r="F12" s="31"/>
      <c r="G12" s="115"/>
      <c r="H12" s="32"/>
      <c r="I12" s="28"/>
    </row>
    <row r="13" spans="1:9" ht="33.75" customHeight="1">
      <c r="A13" s="278" t="s">
        <v>54</v>
      </c>
      <c r="B13" s="278"/>
      <c r="C13" s="278"/>
      <c r="D13" s="278"/>
      <c r="E13" s="278"/>
      <c r="F13" s="278"/>
      <c r="G13" s="278"/>
      <c r="H13" s="278"/>
      <c r="I13" s="278"/>
    </row>
    <row r="14" spans="1:9">
      <c r="A14" s="27"/>
      <c r="B14" s="27"/>
      <c r="C14" s="27"/>
      <c r="D14" s="30"/>
      <c r="E14" s="30"/>
      <c r="F14" s="31"/>
      <c r="G14" s="115"/>
      <c r="H14" s="32"/>
      <c r="I14" s="28"/>
    </row>
    <row r="15" spans="1:9" ht="231.75" customHeight="1">
      <c r="A15" s="280" t="s">
        <v>358</v>
      </c>
      <c r="B15" s="280"/>
      <c r="C15" s="280"/>
      <c r="D15" s="280"/>
      <c r="E15" s="280"/>
      <c r="F15" s="280"/>
      <c r="G15" s="280"/>
      <c r="H15" s="280"/>
      <c r="I15" s="280"/>
    </row>
    <row r="16" spans="1:9">
      <c r="A16" s="27"/>
      <c r="B16" s="27"/>
      <c r="C16" s="27"/>
      <c r="D16" s="30"/>
      <c r="E16" s="30"/>
      <c r="F16" s="31"/>
      <c r="G16" s="115"/>
      <c r="H16" s="32"/>
      <c r="I16" s="28"/>
    </row>
    <row r="17" spans="1:9" ht="90.75" customHeight="1">
      <c r="A17" s="280" t="s">
        <v>57</v>
      </c>
      <c r="B17" s="280"/>
      <c r="C17" s="280"/>
      <c r="D17" s="280"/>
      <c r="E17" s="280"/>
      <c r="F17" s="280"/>
      <c r="G17" s="280"/>
      <c r="H17" s="280"/>
      <c r="I17" s="280"/>
    </row>
    <row r="18" spans="1:9">
      <c r="A18" s="23"/>
      <c r="B18" s="23"/>
      <c r="C18" s="23"/>
      <c r="D18" s="54"/>
      <c r="E18" s="54"/>
      <c r="F18" s="1"/>
      <c r="G18" s="5"/>
      <c r="H18" s="32"/>
      <c r="I18" s="28"/>
    </row>
    <row r="19" spans="1:9" ht="72.75" customHeight="1">
      <c r="A19" s="285" t="s">
        <v>58</v>
      </c>
      <c r="B19" s="285"/>
      <c r="C19" s="285"/>
      <c r="D19" s="285"/>
      <c r="E19" s="285"/>
      <c r="F19" s="285"/>
      <c r="G19" s="285"/>
      <c r="H19" s="285"/>
      <c r="I19" s="285"/>
    </row>
    <row r="20" spans="1:9">
      <c r="A20" s="251"/>
      <c r="B20" s="251"/>
      <c r="C20" s="251"/>
      <c r="D20" s="251"/>
      <c r="E20" s="251"/>
      <c r="F20" s="251"/>
      <c r="G20" s="251"/>
      <c r="H20" s="32"/>
      <c r="I20" s="28"/>
    </row>
    <row r="21" spans="1:9" ht="37.5" customHeight="1">
      <c r="A21" s="286" t="s">
        <v>59</v>
      </c>
      <c r="B21" s="286"/>
      <c r="C21" s="286"/>
      <c r="D21" s="286"/>
      <c r="E21" s="286"/>
      <c r="F21" s="286"/>
      <c r="G21" s="286"/>
      <c r="H21" s="286"/>
      <c r="I21" s="286"/>
    </row>
    <row r="22" spans="1:9">
      <c r="A22" s="23"/>
      <c r="B22" s="23"/>
      <c r="C22" s="23"/>
      <c r="D22" s="54"/>
      <c r="E22" s="54"/>
      <c r="F22" s="1"/>
      <c r="G22" s="5"/>
      <c r="H22" s="32"/>
      <c r="I22" s="28"/>
    </row>
    <row r="23" spans="1:9" ht="144.75" customHeight="1">
      <c r="A23" s="276" t="s">
        <v>60</v>
      </c>
      <c r="B23" s="276"/>
      <c r="C23" s="276"/>
      <c r="D23" s="276"/>
      <c r="E23" s="276"/>
      <c r="F23" s="276"/>
      <c r="G23" s="276"/>
      <c r="H23" s="276"/>
      <c r="I23" s="276"/>
    </row>
    <row r="24" spans="1:9">
      <c r="A24" s="23"/>
      <c r="B24" s="23"/>
      <c r="C24" s="23"/>
      <c r="D24" s="54"/>
      <c r="E24" s="54"/>
      <c r="F24" s="1"/>
      <c r="G24" s="5"/>
      <c r="H24" s="32"/>
      <c r="I24" s="28"/>
    </row>
    <row r="25" spans="1:9" ht="321.75" customHeight="1">
      <c r="A25" s="276" t="s">
        <v>345</v>
      </c>
      <c r="B25" s="276"/>
      <c r="C25" s="276"/>
      <c r="D25" s="276"/>
      <c r="E25" s="276"/>
      <c r="F25" s="276"/>
      <c r="G25" s="276"/>
      <c r="H25" s="276"/>
      <c r="I25" s="276"/>
    </row>
    <row r="26" spans="1:9">
      <c r="A26" s="27"/>
      <c r="B26" s="27"/>
      <c r="C26" s="27"/>
      <c r="D26" s="30"/>
      <c r="E26" s="30"/>
      <c r="F26" s="31"/>
      <c r="G26" s="115"/>
      <c r="H26" s="32"/>
      <c r="I26" s="28"/>
    </row>
    <row r="27" spans="1:9" ht="17.25" customHeight="1">
      <c r="A27" s="278" t="s">
        <v>359</v>
      </c>
      <c r="B27" s="278"/>
      <c r="C27" s="278"/>
      <c r="D27" s="278"/>
      <c r="E27" s="278"/>
      <c r="F27" s="278"/>
      <c r="G27" s="278"/>
      <c r="H27" s="278"/>
      <c r="I27" s="278"/>
    </row>
    <row r="28" spans="1:9">
      <c r="A28" s="27"/>
      <c r="B28" s="27"/>
      <c r="C28" s="27"/>
      <c r="D28" s="30"/>
      <c r="E28" s="30"/>
      <c r="F28" s="31"/>
      <c r="G28" s="115"/>
      <c r="H28" s="32"/>
      <c r="I28" s="28"/>
    </row>
    <row r="29" spans="1:9" ht="161.25" customHeight="1">
      <c r="A29" s="279" t="s">
        <v>360</v>
      </c>
      <c r="B29" s="279"/>
      <c r="C29" s="279"/>
      <c r="D29" s="279"/>
      <c r="E29" s="279"/>
      <c r="F29" s="279"/>
      <c r="G29" s="279"/>
      <c r="H29" s="279"/>
      <c r="I29" s="279"/>
    </row>
    <row r="30" spans="1:9">
      <c r="A30" s="27"/>
      <c r="B30" s="27"/>
      <c r="C30" s="27"/>
      <c r="D30" s="30"/>
      <c r="E30" s="30"/>
      <c r="F30" s="31"/>
      <c r="G30" s="115"/>
      <c r="H30" s="32"/>
      <c r="I30" s="28"/>
    </row>
    <row r="31" spans="1:9" ht="18">
      <c r="A31" s="278" t="s">
        <v>361</v>
      </c>
      <c r="B31" s="278"/>
      <c r="C31" s="278"/>
      <c r="D31" s="278"/>
      <c r="E31" s="278"/>
      <c r="F31" s="278"/>
      <c r="G31" s="278"/>
      <c r="H31" s="278"/>
      <c r="I31" s="278"/>
    </row>
    <row r="32" spans="1:9" ht="18">
      <c r="A32" s="252"/>
      <c r="B32" s="252"/>
      <c r="C32" s="252"/>
      <c r="D32" s="252"/>
      <c r="E32" s="252"/>
      <c r="F32" s="252"/>
      <c r="G32" s="252"/>
      <c r="H32" s="252"/>
      <c r="I32" s="252"/>
    </row>
    <row r="33" spans="1:9" ht="54" customHeight="1">
      <c r="A33" s="277" t="s">
        <v>362</v>
      </c>
      <c r="B33" s="277"/>
      <c r="C33" s="277"/>
      <c r="D33" s="277"/>
      <c r="E33" s="277"/>
      <c r="F33" s="277"/>
      <c r="G33" s="277"/>
      <c r="H33" s="277"/>
      <c r="I33" s="277"/>
    </row>
    <row r="34" spans="1:9">
      <c r="A34" s="27"/>
      <c r="B34" s="27"/>
      <c r="C34" s="27"/>
      <c r="D34" s="30"/>
      <c r="E34" s="30"/>
      <c r="F34" s="31"/>
      <c r="G34" s="115"/>
      <c r="H34" s="32"/>
      <c r="I34" s="28"/>
    </row>
    <row r="35" spans="1:9">
      <c r="A35" s="27"/>
      <c r="B35" s="27"/>
      <c r="C35" s="27"/>
      <c r="D35" s="30"/>
      <c r="E35" s="30"/>
      <c r="F35" s="31"/>
      <c r="G35" s="115"/>
      <c r="H35" s="32"/>
      <c r="I35" s="28"/>
    </row>
    <row r="36" spans="1:9">
      <c r="A36" s="27"/>
      <c r="B36" s="27"/>
      <c r="C36" s="27"/>
      <c r="D36" s="30"/>
      <c r="E36" s="30"/>
      <c r="F36" s="31"/>
      <c r="G36" s="115"/>
      <c r="H36" s="32"/>
      <c r="I36" s="28"/>
    </row>
    <row r="37" spans="1:9">
      <c r="A37" s="27"/>
      <c r="B37" s="27"/>
      <c r="C37" s="27"/>
      <c r="D37" s="30"/>
      <c r="E37" s="30"/>
      <c r="F37" s="31"/>
      <c r="G37" s="115"/>
      <c r="H37" s="32"/>
      <c r="I37" s="28"/>
    </row>
    <row r="38" spans="1:9">
      <c r="A38" s="27"/>
      <c r="B38" s="27"/>
      <c r="C38" s="27"/>
      <c r="D38" s="30"/>
      <c r="E38" s="30"/>
      <c r="F38" s="31"/>
      <c r="G38" s="115"/>
      <c r="H38" s="32"/>
      <c r="I38" s="28"/>
    </row>
    <row r="39" spans="1:9">
      <c r="A39" s="27"/>
      <c r="B39" s="27"/>
      <c r="C39" s="27"/>
      <c r="D39" s="30"/>
      <c r="E39" s="30"/>
      <c r="F39" s="31"/>
      <c r="G39" s="115"/>
      <c r="H39" s="32"/>
      <c r="I39" s="28"/>
    </row>
    <row r="40" spans="1:9">
      <c r="A40" s="27"/>
      <c r="B40" s="27"/>
      <c r="C40" s="27"/>
      <c r="D40" s="30"/>
      <c r="E40" s="30"/>
      <c r="F40" s="31"/>
      <c r="G40" s="115"/>
      <c r="H40" s="32"/>
      <c r="I40" s="28"/>
    </row>
    <row r="41" spans="1:9">
      <c r="A41" s="27"/>
      <c r="B41" s="27"/>
      <c r="C41" s="27"/>
      <c r="D41" s="30"/>
      <c r="E41" s="30"/>
      <c r="F41" s="31"/>
      <c r="G41" s="115"/>
      <c r="H41" s="32"/>
      <c r="I41" s="28"/>
    </row>
    <row r="42" spans="1:9">
      <c r="A42" s="27"/>
      <c r="B42" s="27"/>
      <c r="C42" s="27"/>
      <c r="D42" s="30"/>
      <c r="E42" s="30"/>
      <c r="F42" s="31"/>
      <c r="G42" s="115"/>
      <c r="H42" s="32"/>
      <c r="I42" s="28"/>
    </row>
    <row r="43" spans="1:9">
      <c r="A43" s="27"/>
      <c r="B43" s="27"/>
      <c r="C43" s="27"/>
      <c r="D43" s="30"/>
      <c r="E43" s="30"/>
      <c r="F43" s="31"/>
      <c r="G43" s="115"/>
      <c r="H43" s="32"/>
      <c r="I43" s="28"/>
    </row>
  </sheetData>
  <sheetProtection algorithmName="SHA-512" hashValue="hustaVsYMB2EB1wVz5jpbtHomp/iE3D/08KILUyeO2Et6xJv4ybs/w9hgMEvPb+YJz49m4BVKnrl9JfAWWvcaw==" saltValue="G9s+9JYve9/LwhhlNyH88Q==" spinCount="100000" sheet="1" objects="1" scenarios="1"/>
  <mergeCells count="18">
    <mergeCell ref="A21:I21"/>
    <mergeCell ref="A23:I23"/>
    <mergeCell ref="A25:I25"/>
    <mergeCell ref="A33:I33"/>
    <mergeCell ref="A1:I1"/>
    <mergeCell ref="A27:I27"/>
    <mergeCell ref="A29:I29"/>
    <mergeCell ref="A31:I31"/>
    <mergeCell ref="A13:I13"/>
    <mergeCell ref="A15:I15"/>
    <mergeCell ref="A2:I2"/>
    <mergeCell ref="A4:I4"/>
    <mergeCell ref="A6:I6"/>
    <mergeCell ref="A7:I7"/>
    <mergeCell ref="A9:I9"/>
    <mergeCell ref="A11:I11"/>
    <mergeCell ref="A17:I17"/>
    <mergeCell ref="A19:I19"/>
  </mergeCells>
  <pageMargins left="0.70866141732283472" right="0.70866141732283472" top="0.74803149606299213" bottom="0.74803149606299213" header="0.31496062992125984" footer="0.31496062992125984"/>
  <pageSetup paperSize="9" scale="5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4"/>
  <sheetViews>
    <sheetView tabSelected="1" view="pageBreakPreview" topLeftCell="A410" zoomScale="80" zoomScaleSheetLayoutView="80" workbookViewId="0">
      <selection activeCell="H417" sqref="H417"/>
    </sheetView>
  </sheetViews>
  <sheetFormatPr defaultColWidth="9.1796875" defaultRowHeight="15.5"/>
  <cols>
    <col min="1" max="1" width="4.26953125" style="24" customWidth="1"/>
    <col min="2" max="3" width="4.1796875" style="24" customWidth="1"/>
    <col min="4" max="4" width="62.7265625" style="10" customWidth="1"/>
    <col min="5" max="5" width="18.26953125" style="10" customWidth="1"/>
    <col min="6" max="6" width="8.26953125" style="12" customWidth="1"/>
    <col min="7" max="7" width="13" style="8" customWidth="1"/>
    <col min="8" max="8" width="14" style="25" customWidth="1"/>
    <col min="9" max="9" width="21.1796875" style="26" customWidth="1"/>
    <col min="10" max="10" width="68.7265625" style="10" customWidth="1"/>
    <col min="11" max="11" width="13.1796875" style="11" customWidth="1"/>
    <col min="12" max="12" width="9.1796875" style="10"/>
    <col min="13" max="15" width="8" style="10" customWidth="1"/>
    <col min="16" max="16384" width="9.1796875" style="10"/>
  </cols>
  <sheetData>
    <row r="1" spans="1:11">
      <c r="A1" s="273"/>
      <c r="B1" s="273"/>
      <c r="C1" s="273"/>
      <c r="D1" s="273"/>
      <c r="E1" s="273"/>
      <c r="F1" s="273"/>
      <c r="G1" s="273"/>
      <c r="H1" s="273"/>
      <c r="I1" s="273"/>
    </row>
    <row r="2" spans="1:11" ht="43" customHeight="1">
      <c r="A2" s="295" t="s">
        <v>346</v>
      </c>
      <c r="B2" s="295"/>
      <c r="C2" s="295"/>
      <c r="D2" s="295"/>
      <c r="E2" s="295"/>
      <c r="F2" s="295"/>
      <c r="G2" s="295"/>
      <c r="H2" s="295"/>
      <c r="I2" s="295"/>
    </row>
    <row r="3" spans="1:11" s="58" customFormat="1">
      <c r="A3" s="23"/>
      <c r="B3" s="23"/>
      <c r="C3" s="23"/>
      <c r="D3" s="54"/>
      <c r="E3" s="54"/>
      <c r="F3" s="1"/>
      <c r="G3" s="5"/>
      <c r="H3" s="2"/>
      <c r="I3" s="43"/>
      <c r="J3" s="12"/>
      <c r="K3" s="13"/>
    </row>
    <row r="4" spans="1:11" s="58" customFormat="1" ht="18">
      <c r="A4" s="294" t="s">
        <v>80</v>
      </c>
      <c r="B4" s="294"/>
      <c r="C4" s="294"/>
      <c r="D4" s="294"/>
      <c r="E4" s="294"/>
      <c r="F4" s="294"/>
      <c r="G4" s="294"/>
      <c r="H4" s="62"/>
      <c r="I4" s="62"/>
      <c r="J4" s="12"/>
      <c r="K4" s="13"/>
    </row>
    <row r="5" spans="1:11" s="58" customFormat="1" ht="215.25" customHeight="1">
      <c r="A5" s="300" t="s">
        <v>63</v>
      </c>
      <c r="B5" s="300"/>
      <c r="C5" s="300"/>
      <c r="D5" s="300"/>
      <c r="E5" s="300"/>
      <c r="F5" s="300"/>
      <c r="G5" s="300"/>
      <c r="H5" s="63"/>
      <c r="I5" s="63"/>
      <c r="J5" s="12"/>
      <c r="K5" s="13"/>
    </row>
    <row r="6" spans="1:11" s="58" customFormat="1" ht="341.25" customHeight="1">
      <c r="A6" s="301" t="s">
        <v>62</v>
      </c>
      <c r="B6" s="301"/>
      <c r="C6" s="301"/>
      <c r="D6" s="301"/>
      <c r="E6" s="301"/>
      <c r="F6" s="301"/>
      <c r="G6" s="301"/>
      <c r="H6" s="49"/>
      <c r="I6" s="49"/>
      <c r="J6" s="12"/>
      <c r="K6" s="13"/>
    </row>
    <row r="7" spans="1:11" s="58" customFormat="1" ht="77.25" customHeight="1">
      <c r="A7" s="301" t="s">
        <v>64</v>
      </c>
      <c r="B7" s="301"/>
      <c r="C7" s="301"/>
      <c r="D7" s="301"/>
      <c r="E7" s="301"/>
      <c r="F7" s="301"/>
      <c r="G7" s="301"/>
      <c r="H7" s="49"/>
      <c r="I7" s="49"/>
      <c r="J7" s="12"/>
      <c r="K7" s="13"/>
    </row>
    <row r="8" spans="1:11" s="58" customFormat="1">
      <c r="A8" s="218"/>
      <c r="B8" s="218"/>
      <c r="C8" s="218"/>
      <c r="D8" s="218"/>
      <c r="E8" s="218"/>
      <c r="F8" s="218"/>
      <c r="G8" s="218"/>
      <c r="H8" s="64"/>
      <c r="I8" s="64"/>
      <c r="J8" s="12"/>
      <c r="K8" s="13"/>
    </row>
    <row r="9" spans="1:11" s="58" customFormat="1" ht="18">
      <c r="A9" s="223" t="s">
        <v>0</v>
      </c>
      <c r="B9" s="223"/>
      <c r="C9" s="224"/>
      <c r="D9" s="225" t="s">
        <v>19</v>
      </c>
      <c r="E9" s="225"/>
      <c r="F9" s="226"/>
      <c r="G9" s="227"/>
      <c r="H9" s="228"/>
      <c r="I9" s="229"/>
      <c r="J9" s="12"/>
      <c r="K9" s="13"/>
    </row>
    <row r="10" spans="1:11" s="58" customFormat="1" ht="31">
      <c r="A10" s="290" t="s">
        <v>13</v>
      </c>
      <c r="B10" s="290"/>
      <c r="C10" s="290"/>
      <c r="D10" s="212" t="s">
        <v>14</v>
      </c>
      <c r="E10" s="14" t="s">
        <v>45</v>
      </c>
      <c r="F10" s="15" t="s">
        <v>15</v>
      </c>
      <c r="G10" s="6" t="s">
        <v>16</v>
      </c>
      <c r="H10" s="6" t="s">
        <v>17</v>
      </c>
      <c r="I10" s="16" t="s">
        <v>18</v>
      </c>
      <c r="J10" s="12"/>
      <c r="K10" s="13"/>
    </row>
    <row r="11" spans="1:11" s="58" customFormat="1">
      <c r="A11" s="218"/>
      <c r="B11" s="218"/>
      <c r="C11" s="218"/>
      <c r="D11" s="218"/>
      <c r="E11" s="218"/>
      <c r="F11" s="218"/>
      <c r="G11" s="218"/>
      <c r="H11" s="64"/>
      <c r="I11" s="64"/>
      <c r="J11" s="12"/>
      <c r="K11" s="13"/>
    </row>
    <row r="12" spans="1:11" s="58" customFormat="1" ht="159.75" customHeight="1">
      <c r="A12" s="219" t="s">
        <v>0</v>
      </c>
      <c r="B12" s="219" t="s">
        <v>0</v>
      </c>
      <c r="C12" s="218"/>
      <c r="D12" s="265" t="s">
        <v>66</v>
      </c>
      <c r="E12" s="218"/>
      <c r="F12" s="218"/>
      <c r="G12" s="218"/>
      <c r="H12" s="64"/>
      <c r="I12" s="64"/>
      <c r="J12" s="12"/>
      <c r="K12" s="13"/>
    </row>
    <row r="13" spans="1:11" s="58" customFormat="1" ht="248">
      <c r="A13" s="218"/>
      <c r="B13" s="218"/>
      <c r="C13" s="218"/>
      <c r="D13" s="214" t="s">
        <v>67</v>
      </c>
      <c r="E13" s="218"/>
      <c r="F13" s="67" t="s">
        <v>68</v>
      </c>
      <c r="G13" s="68">
        <v>40</v>
      </c>
      <c r="H13" s="221"/>
      <c r="I13" s="69">
        <f>G13*H13</f>
        <v>0</v>
      </c>
      <c r="J13" s="12"/>
      <c r="K13" s="13"/>
    </row>
    <row r="14" spans="1:11" s="58" customFormat="1">
      <c r="A14" s="218"/>
      <c r="B14" s="218"/>
      <c r="C14" s="218"/>
      <c r="D14" s="218"/>
      <c r="E14" s="218"/>
      <c r="F14" s="218"/>
      <c r="G14" s="218"/>
      <c r="H14" s="64"/>
      <c r="I14" s="64"/>
      <c r="J14" s="12"/>
      <c r="K14" s="13"/>
    </row>
    <row r="15" spans="1:11" s="58" customFormat="1" ht="211.5" customHeight="1">
      <c r="A15" s="219" t="s">
        <v>0</v>
      </c>
      <c r="B15" s="219" t="s">
        <v>2</v>
      </c>
      <c r="C15" s="218"/>
      <c r="D15" s="70" t="s">
        <v>69</v>
      </c>
      <c r="E15" s="218"/>
      <c r="F15" s="218"/>
      <c r="G15" s="218"/>
      <c r="H15" s="64"/>
      <c r="I15" s="64"/>
      <c r="J15" s="12"/>
      <c r="K15" s="13"/>
    </row>
    <row r="16" spans="1:11" s="58" customFormat="1">
      <c r="A16" s="218"/>
      <c r="B16" s="218"/>
      <c r="C16" s="218"/>
      <c r="D16" s="218" t="s">
        <v>70</v>
      </c>
      <c r="E16" s="218"/>
      <c r="F16" s="67" t="s">
        <v>68</v>
      </c>
      <c r="G16" s="68">
        <v>8</v>
      </c>
      <c r="H16" s="221"/>
      <c r="I16" s="69">
        <f>G16*H16</f>
        <v>0</v>
      </c>
      <c r="J16" s="12"/>
      <c r="K16" s="13"/>
    </row>
    <row r="17" spans="1:11" s="58" customFormat="1">
      <c r="A17" s="218"/>
      <c r="B17" s="218"/>
      <c r="C17" s="218"/>
      <c r="D17" s="71" t="s">
        <v>71</v>
      </c>
      <c r="E17" s="218"/>
      <c r="F17" s="67" t="s">
        <v>21</v>
      </c>
      <c r="G17" s="68">
        <v>4</v>
      </c>
      <c r="H17" s="221"/>
      <c r="I17" s="69">
        <f>G17*H17</f>
        <v>0</v>
      </c>
      <c r="J17" s="12"/>
      <c r="K17" s="13"/>
    </row>
    <row r="18" spans="1:11" s="58" customFormat="1">
      <c r="A18" s="218"/>
      <c r="B18" s="218"/>
      <c r="C18" s="218"/>
      <c r="D18" s="218"/>
      <c r="E18" s="218"/>
      <c r="F18" s="218"/>
      <c r="G18" s="218"/>
      <c r="H18" s="64"/>
      <c r="I18" s="64"/>
      <c r="J18" s="12"/>
      <c r="K18" s="13"/>
    </row>
    <row r="19" spans="1:11" s="58" customFormat="1" ht="62">
      <c r="A19" s="219" t="s">
        <v>0</v>
      </c>
      <c r="B19" s="219" t="s">
        <v>3</v>
      </c>
      <c r="C19" s="218"/>
      <c r="D19" s="72" t="s">
        <v>72</v>
      </c>
      <c r="E19" s="218"/>
      <c r="F19" s="218"/>
      <c r="G19" s="218"/>
      <c r="H19" s="64"/>
      <c r="I19" s="64"/>
      <c r="J19" s="12"/>
      <c r="K19" s="13"/>
    </row>
    <row r="20" spans="1:11" s="58" customFormat="1">
      <c r="A20" s="218"/>
      <c r="B20" s="218"/>
      <c r="C20" s="218"/>
      <c r="D20" s="72" t="s">
        <v>151</v>
      </c>
      <c r="E20" s="218"/>
      <c r="F20" s="73" t="s">
        <v>68</v>
      </c>
      <c r="G20" s="74">
        <v>15</v>
      </c>
      <c r="H20" s="222"/>
      <c r="I20" s="75">
        <f>G20*H20</f>
        <v>0</v>
      </c>
      <c r="J20" s="12"/>
      <c r="K20" s="13"/>
    </row>
    <row r="21" spans="1:11" s="58" customFormat="1">
      <c r="A21" s="218"/>
      <c r="B21" s="218"/>
      <c r="C21" s="218"/>
      <c r="D21" s="72" t="s">
        <v>347</v>
      </c>
      <c r="E21" s="218"/>
      <c r="F21" s="73" t="s">
        <v>68</v>
      </c>
      <c r="G21" s="74">
        <v>20</v>
      </c>
      <c r="H21" s="222"/>
      <c r="I21" s="75">
        <f>G21*H21</f>
        <v>0</v>
      </c>
      <c r="J21" s="12"/>
      <c r="K21" s="13"/>
    </row>
    <row r="22" spans="1:11" s="58" customFormat="1">
      <c r="A22" s="218"/>
      <c r="B22" s="218"/>
      <c r="C22" s="218"/>
      <c r="D22" s="72" t="s">
        <v>152</v>
      </c>
      <c r="E22" s="218"/>
      <c r="F22" s="73" t="s">
        <v>68</v>
      </c>
      <c r="G22" s="74">
        <v>5</v>
      </c>
      <c r="H22" s="222"/>
      <c r="I22" s="75">
        <f>G22*H22</f>
        <v>0</v>
      </c>
      <c r="J22" s="12"/>
      <c r="K22" s="13"/>
    </row>
    <row r="23" spans="1:11" s="58" customFormat="1">
      <c r="A23" s="218"/>
      <c r="B23" s="218"/>
      <c r="C23" s="218"/>
      <c r="D23" s="218"/>
      <c r="E23" s="218"/>
      <c r="F23" s="218"/>
      <c r="G23" s="218"/>
      <c r="H23" s="64"/>
      <c r="I23" s="64"/>
      <c r="J23" s="12"/>
      <c r="K23" s="13"/>
    </row>
    <row r="24" spans="1:11" s="58" customFormat="1" ht="31">
      <c r="A24" s="219" t="s">
        <v>0</v>
      </c>
      <c r="B24" s="219" t="s">
        <v>4</v>
      </c>
      <c r="C24" s="218"/>
      <c r="D24" s="72" t="s">
        <v>73</v>
      </c>
      <c r="E24" s="218"/>
      <c r="F24" s="73" t="s">
        <v>21</v>
      </c>
      <c r="G24" s="74">
        <v>1</v>
      </c>
      <c r="H24" s="222"/>
      <c r="I24" s="75">
        <f>G24*H24</f>
        <v>0</v>
      </c>
      <c r="J24" s="12"/>
      <c r="K24" s="13"/>
    </row>
    <row r="25" spans="1:11" s="58" customFormat="1">
      <c r="A25" s="218"/>
      <c r="B25" s="218"/>
      <c r="C25" s="218"/>
      <c r="D25" s="218"/>
      <c r="E25" s="218"/>
      <c r="F25" s="218"/>
      <c r="G25" s="218"/>
      <c r="H25" s="64"/>
      <c r="I25" s="64"/>
      <c r="J25" s="12"/>
      <c r="K25" s="13"/>
    </row>
    <row r="26" spans="1:11" s="58" customFormat="1" ht="36.75" customHeight="1">
      <c r="A26" s="219" t="s">
        <v>0</v>
      </c>
      <c r="B26" s="219" t="s">
        <v>5</v>
      </c>
      <c r="C26" s="218"/>
      <c r="D26" s="70" t="s">
        <v>74</v>
      </c>
      <c r="E26" s="218"/>
      <c r="F26" s="73" t="s">
        <v>21</v>
      </c>
      <c r="G26" s="74">
        <v>1</v>
      </c>
      <c r="H26" s="222"/>
      <c r="I26" s="75">
        <f>G26*H26</f>
        <v>0</v>
      </c>
      <c r="J26" s="12"/>
      <c r="K26" s="13"/>
    </row>
    <row r="27" spans="1:11" s="58" customFormat="1">
      <c r="A27" s="218"/>
      <c r="B27" s="218"/>
      <c r="C27" s="218"/>
      <c r="D27" s="218"/>
      <c r="E27" s="218"/>
      <c r="F27" s="218"/>
      <c r="G27" s="218"/>
      <c r="H27" s="64"/>
      <c r="I27" s="64"/>
      <c r="J27" s="12"/>
      <c r="K27" s="13"/>
    </row>
    <row r="28" spans="1:11" s="58" customFormat="1" ht="56.25" customHeight="1">
      <c r="A28" s="219" t="s">
        <v>0</v>
      </c>
      <c r="B28" s="219" t="s">
        <v>6</v>
      </c>
      <c r="C28" s="218"/>
      <c r="D28" s="72" t="s">
        <v>75</v>
      </c>
      <c r="E28" s="218"/>
      <c r="F28" s="218"/>
      <c r="G28" s="218"/>
      <c r="H28" s="64"/>
      <c r="I28" s="64"/>
      <c r="J28" s="12"/>
      <c r="K28" s="13"/>
    </row>
    <row r="29" spans="1:11" s="58" customFormat="1" ht="47.25" customHeight="1">
      <c r="A29" s="218"/>
      <c r="B29" s="218"/>
      <c r="C29" s="218"/>
      <c r="D29" s="72" t="s">
        <v>76</v>
      </c>
      <c r="E29" s="218"/>
      <c r="F29" s="67" t="s">
        <v>21</v>
      </c>
      <c r="G29" s="68">
        <v>1</v>
      </c>
      <c r="H29" s="221"/>
      <c r="I29" s="69">
        <f>G29*H29</f>
        <v>0</v>
      </c>
      <c r="J29" s="12"/>
      <c r="K29" s="13"/>
    </row>
    <row r="30" spans="1:11" s="58" customFormat="1">
      <c r="A30" s="218"/>
      <c r="B30" s="218"/>
      <c r="C30" s="218"/>
      <c r="D30" s="218"/>
      <c r="E30" s="218"/>
      <c r="F30" s="218"/>
      <c r="G30" s="218"/>
      <c r="H30" s="64"/>
      <c r="I30" s="64"/>
      <c r="J30" s="12"/>
      <c r="K30" s="13"/>
    </row>
    <row r="31" spans="1:11" s="58" customFormat="1" ht="109.5" customHeight="1">
      <c r="A31" s="219" t="s">
        <v>0</v>
      </c>
      <c r="B31" s="219" t="s">
        <v>7</v>
      </c>
      <c r="C31" s="218"/>
      <c r="D31" s="76" t="s">
        <v>77</v>
      </c>
      <c r="E31" s="218"/>
      <c r="F31" s="67" t="s">
        <v>21</v>
      </c>
      <c r="G31" s="68">
        <v>1</v>
      </c>
      <c r="H31" s="221"/>
      <c r="I31" s="69">
        <f>G31*H31</f>
        <v>0</v>
      </c>
      <c r="J31" s="12"/>
      <c r="K31" s="13"/>
    </row>
    <row r="32" spans="1:11" s="58" customFormat="1">
      <c r="A32" s="218"/>
      <c r="B32" s="218"/>
      <c r="C32" s="218"/>
      <c r="D32" s="218"/>
      <c r="E32" s="218"/>
      <c r="F32" s="218"/>
      <c r="G32" s="218"/>
      <c r="H32" s="64"/>
      <c r="I32" s="64"/>
      <c r="J32" s="12"/>
      <c r="K32" s="13"/>
    </row>
    <row r="33" spans="1:11" s="58" customFormat="1" ht="31">
      <c r="A33" s="219" t="s">
        <v>0</v>
      </c>
      <c r="B33" s="219" t="s">
        <v>8</v>
      </c>
      <c r="C33" s="218"/>
      <c r="D33" s="72" t="s">
        <v>78</v>
      </c>
      <c r="E33" s="218"/>
      <c r="F33" s="67" t="s">
        <v>21</v>
      </c>
      <c r="G33" s="68">
        <v>1</v>
      </c>
      <c r="H33" s="221"/>
      <c r="I33" s="69">
        <f>G33*H33</f>
        <v>0</v>
      </c>
      <c r="J33" s="12"/>
      <c r="K33" s="13"/>
    </row>
    <row r="34" spans="1:11" s="58" customFormat="1">
      <c r="A34" s="218"/>
      <c r="B34" s="218"/>
      <c r="C34" s="218"/>
      <c r="D34" s="218"/>
      <c r="E34" s="218"/>
      <c r="F34" s="67"/>
      <c r="G34" s="68"/>
      <c r="H34" s="69"/>
      <c r="I34" s="69"/>
      <c r="J34" s="12"/>
      <c r="K34" s="13"/>
    </row>
    <row r="35" spans="1:11" s="58" customFormat="1" ht="96.75" customHeight="1">
      <c r="A35" s="219" t="s">
        <v>0</v>
      </c>
      <c r="B35" s="219" t="s">
        <v>9</v>
      </c>
      <c r="C35" s="218"/>
      <c r="D35" s="76" t="s">
        <v>79</v>
      </c>
      <c r="E35" s="218"/>
      <c r="F35" s="67" t="s">
        <v>21</v>
      </c>
      <c r="G35" s="68">
        <v>1</v>
      </c>
      <c r="H35" s="221"/>
      <c r="I35" s="69">
        <f>G35*H35</f>
        <v>0</v>
      </c>
      <c r="J35" s="12"/>
      <c r="K35" s="13"/>
    </row>
    <row r="36" spans="1:11" s="58" customFormat="1">
      <c r="A36" s="218"/>
      <c r="B36" s="218"/>
      <c r="C36" s="218"/>
      <c r="D36" s="218"/>
      <c r="E36" s="218"/>
      <c r="F36" s="218"/>
      <c r="G36" s="218"/>
      <c r="H36" s="64"/>
      <c r="I36" s="64"/>
      <c r="J36" s="12"/>
      <c r="K36" s="13"/>
    </row>
    <row r="37" spans="1:11" s="58" customFormat="1" ht="93.75" customHeight="1">
      <c r="A37" s="219" t="s">
        <v>0</v>
      </c>
      <c r="B37" s="219" t="s">
        <v>10</v>
      </c>
      <c r="C37" s="218"/>
      <c r="D37" s="76" t="s">
        <v>79</v>
      </c>
      <c r="E37" s="218"/>
      <c r="F37" s="67" t="s">
        <v>21</v>
      </c>
      <c r="G37" s="68">
        <v>1</v>
      </c>
      <c r="H37" s="221"/>
      <c r="I37" s="69">
        <f>G37*H37</f>
        <v>0</v>
      </c>
      <c r="J37" s="12"/>
      <c r="K37" s="13"/>
    </row>
    <row r="38" spans="1:11" s="58" customFormat="1">
      <c r="A38" s="218"/>
      <c r="B38" s="218"/>
      <c r="C38" s="218"/>
      <c r="D38" s="218"/>
      <c r="E38" s="218"/>
      <c r="F38" s="218"/>
      <c r="G38" s="218"/>
      <c r="H38" s="64"/>
      <c r="I38" s="64"/>
      <c r="J38" s="12"/>
      <c r="K38" s="13"/>
    </row>
    <row r="39" spans="1:11" s="58" customFormat="1">
      <c r="A39" s="114" t="s">
        <v>0</v>
      </c>
      <c r="B39" s="17"/>
      <c r="C39" s="18"/>
      <c r="D39" s="19" t="s">
        <v>99</v>
      </c>
      <c r="E39" s="19"/>
      <c r="F39" s="20"/>
      <c r="G39" s="7"/>
      <c r="H39" s="21"/>
      <c r="I39" s="22">
        <f>SUM(I12:I37)</f>
        <v>0</v>
      </c>
      <c r="J39" s="12"/>
      <c r="K39" s="13"/>
    </row>
    <row r="40" spans="1:11" s="58" customFormat="1">
      <c r="A40" s="218"/>
      <c r="B40" s="218"/>
      <c r="C40" s="218"/>
      <c r="D40" s="218"/>
      <c r="E40" s="218"/>
      <c r="F40" s="218"/>
      <c r="G40" s="218"/>
      <c r="H40" s="64"/>
      <c r="I40" s="64"/>
      <c r="J40" s="12"/>
      <c r="K40" s="13"/>
    </row>
    <row r="41" spans="1:11" s="58" customFormat="1">
      <c r="A41" s="218"/>
      <c r="B41" s="218"/>
      <c r="C41" s="218"/>
      <c r="D41" s="218"/>
      <c r="E41" s="218"/>
      <c r="F41" s="218"/>
      <c r="G41" s="218"/>
      <c r="H41" s="64"/>
      <c r="I41" s="64"/>
      <c r="J41" s="12"/>
      <c r="K41" s="13"/>
    </row>
    <row r="42" spans="1:11" s="58" customFormat="1">
      <c r="A42" s="218"/>
      <c r="B42" s="218"/>
      <c r="C42" s="218"/>
      <c r="D42" s="218"/>
      <c r="E42" s="218"/>
      <c r="F42" s="218"/>
      <c r="G42" s="218"/>
      <c r="H42" s="64"/>
      <c r="I42" s="64"/>
      <c r="J42" s="12"/>
      <c r="K42" s="13"/>
    </row>
    <row r="43" spans="1:11" s="58" customFormat="1" ht="18" customHeight="1">
      <c r="A43" s="287" t="s">
        <v>81</v>
      </c>
      <c r="B43" s="287"/>
      <c r="C43" s="287"/>
      <c r="D43" s="287"/>
      <c r="E43" s="287"/>
      <c r="F43" s="287"/>
      <c r="G43" s="287"/>
      <c r="H43" s="230"/>
      <c r="I43" s="230"/>
      <c r="J43" s="12"/>
      <c r="K43" s="13"/>
    </row>
    <row r="44" spans="1:11" s="58" customFormat="1">
      <c r="A44" s="291" t="s">
        <v>83</v>
      </c>
      <c r="B44" s="291"/>
      <c r="C44" s="291"/>
      <c r="D44" s="291"/>
      <c r="E44" s="220"/>
      <c r="F44" s="220"/>
      <c r="G44" s="220"/>
      <c r="H44" s="64"/>
      <c r="I44" s="64"/>
      <c r="J44" s="12"/>
      <c r="K44" s="13"/>
    </row>
    <row r="45" spans="1:11" s="58" customFormat="1" ht="93.75" customHeight="1">
      <c r="A45" s="288" t="s">
        <v>82</v>
      </c>
      <c r="B45" s="288"/>
      <c r="C45" s="288"/>
      <c r="D45" s="288"/>
      <c r="E45" s="288"/>
      <c r="F45" s="288"/>
      <c r="G45" s="288"/>
      <c r="H45" s="64"/>
      <c r="I45" s="64"/>
      <c r="J45" s="12"/>
      <c r="K45" s="13"/>
    </row>
    <row r="46" spans="1:11" s="58" customFormat="1">
      <c r="A46" s="289" t="s">
        <v>84</v>
      </c>
      <c r="B46" s="289"/>
      <c r="C46" s="289"/>
      <c r="D46" s="289"/>
      <c r="E46" s="289"/>
      <c r="F46" s="289"/>
      <c r="G46" s="289"/>
      <c r="H46" s="64"/>
      <c r="I46" s="64"/>
      <c r="J46" s="12"/>
      <c r="K46" s="13"/>
    </row>
    <row r="47" spans="1:11" s="58" customFormat="1" ht="61" customHeight="1">
      <c r="A47" s="288" t="s">
        <v>85</v>
      </c>
      <c r="B47" s="288"/>
      <c r="C47" s="288"/>
      <c r="D47" s="288"/>
      <c r="E47" s="288"/>
      <c r="F47" s="288"/>
      <c r="G47" s="288"/>
      <c r="H47" s="64"/>
      <c r="I47" s="64"/>
      <c r="J47" s="12"/>
      <c r="K47" s="13"/>
    </row>
    <row r="48" spans="1:11" s="58" customFormat="1">
      <c r="A48" s="289" t="s">
        <v>86</v>
      </c>
      <c r="B48" s="289"/>
      <c r="C48" s="289"/>
      <c r="D48" s="289"/>
      <c r="E48" s="220"/>
      <c r="F48" s="220"/>
      <c r="G48" s="220"/>
      <c r="H48" s="64"/>
      <c r="I48" s="64"/>
      <c r="J48" s="12"/>
      <c r="K48" s="13"/>
    </row>
    <row r="49" spans="1:11" s="58" customFormat="1" ht="31" customHeight="1">
      <c r="A49" s="288" t="s">
        <v>87</v>
      </c>
      <c r="B49" s="288"/>
      <c r="C49" s="288"/>
      <c r="D49" s="288"/>
      <c r="E49" s="288"/>
      <c r="F49" s="288"/>
      <c r="G49" s="288"/>
      <c r="H49" s="64"/>
      <c r="I49" s="64"/>
      <c r="J49" s="12"/>
      <c r="K49" s="13"/>
    </row>
    <row r="50" spans="1:11" s="58" customFormat="1" ht="47.25" customHeight="1">
      <c r="A50" s="288" t="s">
        <v>88</v>
      </c>
      <c r="B50" s="288"/>
      <c r="C50" s="288"/>
      <c r="D50" s="288"/>
      <c r="E50" s="288"/>
      <c r="F50" s="288"/>
      <c r="G50" s="288"/>
      <c r="H50" s="64"/>
      <c r="I50" s="64"/>
      <c r="J50" s="12"/>
      <c r="K50" s="13"/>
    </row>
    <row r="51" spans="1:11" s="58" customFormat="1" ht="78" customHeight="1">
      <c r="A51" s="288" t="s">
        <v>89</v>
      </c>
      <c r="B51" s="288"/>
      <c r="C51" s="288"/>
      <c r="D51" s="288"/>
      <c r="E51" s="288"/>
      <c r="F51" s="288"/>
      <c r="G51" s="288"/>
      <c r="H51" s="64"/>
      <c r="I51" s="64"/>
      <c r="J51" s="12"/>
      <c r="K51" s="13"/>
    </row>
    <row r="52" spans="1:11" s="58" customFormat="1" ht="77.25" customHeight="1">
      <c r="A52" s="288" t="s">
        <v>90</v>
      </c>
      <c r="B52" s="288"/>
      <c r="C52" s="288"/>
      <c r="D52" s="288"/>
      <c r="E52" s="288"/>
      <c r="F52" s="288"/>
      <c r="G52" s="288"/>
      <c r="H52" s="64"/>
      <c r="I52" s="64"/>
      <c r="J52" s="12"/>
      <c r="K52" s="13"/>
    </row>
    <row r="53" spans="1:11" s="58" customFormat="1" ht="50.25" customHeight="1">
      <c r="A53" s="292" t="s">
        <v>91</v>
      </c>
      <c r="B53" s="292"/>
      <c r="C53" s="292"/>
      <c r="D53" s="292"/>
      <c r="E53" s="292"/>
      <c r="F53" s="292"/>
      <c r="G53" s="292"/>
      <c r="H53" s="64"/>
      <c r="I53" s="64"/>
      <c r="J53" s="12"/>
      <c r="K53" s="13"/>
    </row>
    <row r="54" spans="1:11" s="58" customFormat="1" ht="47.25" customHeight="1">
      <c r="A54" s="288" t="s">
        <v>92</v>
      </c>
      <c r="B54" s="288"/>
      <c r="C54" s="288"/>
      <c r="D54" s="288"/>
      <c r="E54" s="288"/>
      <c r="F54" s="288"/>
      <c r="G54" s="288"/>
      <c r="H54" s="64"/>
      <c r="I54" s="64"/>
      <c r="J54" s="12"/>
      <c r="K54" s="13"/>
    </row>
    <row r="55" spans="1:11" s="58" customFormat="1" ht="80.25" customHeight="1">
      <c r="A55" s="288" t="s">
        <v>93</v>
      </c>
      <c r="B55" s="288"/>
      <c r="C55" s="288"/>
      <c r="D55" s="288"/>
      <c r="E55" s="288"/>
      <c r="F55" s="288"/>
      <c r="G55" s="288"/>
      <c r="H55" s="64"/>
      <c r="I55" s="64"/>
      <c r="J55" s="12"/>
      <c r="K55" s="13"/>
    </row>
    <row r="56" spans="1:11" s="58" customFormat="1" ht="31.5" customHeight="1">
      <c r="A56" s="293" t="s">
        <v>348</v>
      </c>
      <c r="B56" s="293"/>
      <c r="C56" s="293"/>
      <c r="D56" s="293"/>
      <c r="E56" s="293"/>
      <c r="F56" s="293"/>
      <c r="G56" s="293"/>
      <c r="H56" s="64"/>
      <c r="I56" s="64"/>
      <c r="J56" s="12"/>
      <c r="K56" s="13"/>
    </row>
    <row r="57" spans="1:11" s="58" customFormat="1">
      <c r="A57" s="218"/>
      <c r="B57" s="218"/>
      <c r="C57" s="218"/>
      <c r="D57" s="218"/>
      <c r="E57" s="218"/>
      <c r="F57" s="218"/>
      <c r="G57" s="218"/>
      <c r="H57" s="64"/>
      <c r="I57" s="64"/>
      <c r="J57" s="12"/>
      <c r="K57" s="13"/>
    </row>
    <row r="58" spans="1:11" s="58" customFormat="1" ht="18">
      <c r="A58" s="223" t="s">
        <v>2</v>
      </c>
      <c r="B58" s="223"/>
      <c r="C58" s="224"/>
      <c r="D58" s="225" t="s">
        <v>94</v>
      </c>
      <c r="E58" s="225"/>
      <c r="F58" s="226"/>
      <c r="G58" s="227"/>
      <c r="H58" s="228"/>
      <c r="I58" s="229"/>
      <c r="J58" s="12"/>
      <c r="K58" s="13"/>
    </row>
    <row r="59" spans="1:11" s="58" customFormat="1" ht="31">
      <c r="A59" s="290" t="s">
        <v>13</v>
      </c>
      <c r="B59" s="290"/>
      <c r="C59" s="290"/>
      <c r="D59" s="212" t="s">
        <v>14</v>
      </c>
      <c r="E59" s="14" t="s">
        <v>45</v>
      </c>
      <c r="F59" s="15" t="s">
        <v>15</v>
      </c>
      <c r="G59" s="6" t="s">
        <v>16</v>
      </c>
      <c r="H59" s="6" t="s">
        <v>17</v>
      </c>
      <c r="I59" s="16" t="s">
        <v>18</v>
      </c>
      <c r="J59" s="12"/>
      <c r="K59" s="13"/>
    </row>
    <row r="60" spans="1:11" s="58" customFormat="1">
      <c r="A60" s="218"/>
      <c r="B60" s="218"/>
      <c r="C60" s="218"/>
      <c r="D60" s="218"/>
      <c r="E60" s="218"/>
      <c r="F60" s="218"/>
      <c r="G60" s="218"/>
      <c r="H60" s="64"/>
      <c r="I60" s="64"/>
      <c r="J60" s="12"/>
      <c r="K60" s="13"/>
    </row>
    <row r="61" spans="1:11" s="58" customFormat="1" ht="77.25" customHeight="1">
      <c r="A61" s="219" t="s">
        <v>2</v>
      </c>
      <c r="B61" s="219" t="s">
        <v>0</v>
      </c>
      <c r="C61" s="218"/>
      <c r="D61" s="57" t="s">
        <v>95</v>
      </c>
      <c r="E61" s="218"/>
      <c r="F61" s="67" t="s">
        <v>44</v>
      </c>
      <c r="G61" s="68">
        <v>3263</v>
      </c>
      <c r="H61" s="221"/>
      <c r="I61" s="78">
        <f>H61*G61</f>
        <v>0</v>
      </c>
      <c r="J61" s="12"/>
      <c r="K61" s="13"/>
    </row>
    <row r="62" spans="1:11" s="58" customFormat="1">
      <c r="A62" s="218"/>
      <c r="B62" s="218"/>
      <c r="C62" s="218"/>
      <c r="D62" s="218"/>
      <c r="E62" s="218"/>
      <c r="F62" s="218"/>
      <c r="G62" s="218"/>
      <c r="H62" s="64"/>
      <c r="I62" s="64"/>
      <c r="J62" s="12"/>
      <c r="K62" s="13"/>
    </row>
    <row r="63" spans="1:11" s="58" customFormat="1" ht="46.5">
      <c r="A63" s="219" t="s">
        <v>2</v>
      </c>
      <c r="B63" s="219" t="s">
        <v>2</v>
      </c>
      <c r="C63" s="218"/>
      <c r="D63" s="57" t="s">
        <v>96</v>
      </c>
      <c r="E63" s="218"/>
      <c r="F63" s="218"/>
      <c r="G63" s="218"/>
      <c r="H63" s="64"/>
      <c r="I63" s="64"/>
      <c r="J63" s="12"/>
      <c r="K63" s="13"/>
    </row>
    <row r="64" spans="1:11" s="58" customFormat="1">
      <c r="A64" s="218"/>
      <c r="B64" s="218"/>
      <c r="C64" s="218"/>
      <c r="D64" s="216" t="s">
        <v>347</v>
      </c>
      <c r="E64" s="218"/>
      <c r="F64" s="36" t="s">
        <v>68</v>
      </c>
      <c r="G64" s="74">
        <v>10</v>
      </c>
      <c r="H64" s="222"/>
      <c r="I64" s="13">
        <f>H64*G64</f>
        <v>0</v>
      </c>
      <c r="J64" s="12"/>
      <c r="K64" s="13"/>
    </row>
    <row r="65" spans="1:11" s="58" customFormat="1">
      <c r="A65" s="218"/>
      <c r="B65" s="218"/>
      <c r="C65" s="218"/>
      <c r="D65" s="216" t="s">
        <v>152</v>
      </c>
      <c r="E65" s="218"/>
      <c r="F65" s="36" t="s">
        <v>68</v>
      </c>
      <c r="G65" s="74">
        <v>10</v>
      </c>
      <c r="H65" s="222"/>
      <c r="I65" s="13">
        <f>H65*G65</f>
        <v>0</v>
      </c>
      <c r="J65" s="12"/>
      <c r="K65" s="13"/>
    </row>
    <row r="66" spans="1:11" s="58" customFormat="1">
      <c r="A66" s="218"/>
      <c r="B66" s="218"/>
      <c r="C66" s="218"/>
      <c r="D66" s="218"/>
      <c r="E66" s="218"/>
      <c r="F66" s="218"/>
      <c r="G66" s="218"/>
      <c r="H66" s="64"/>
      <c r="I66" s="64"/>
      <c r="J66" s="12"/>
      <c r="K66" s="13"/>
    </row>
    <row r="67" spans="1:11" s="58" customFormat="1" ht="139.5">
      <c r="A67" s="219" t="s">
        <v>2</v>
      </c>
      <c r="B67" s="219" t="s">
        <v>3</v>
      </c>
      <c r="C67" s="218"/>
      <c r="D67" s="57" t="s">
        <v>97</v>
      </c>
      <c r="E67" s="218"/>
      <c r="F67" s="67" t="s">
        <v>44</v>
      </c>
      <c r="G67" s="68">
        <v>400</v>
      </c>
      <c r="H67" s="221"/>
      <c r="I67" s="78">
        <f>H67*G67</f>
        <v>0</v>
      </c>
      <c r="J67" s="12"/>
      <c r="K67" s="13"/>
    </row>
    <row r="68" spans="1:11" s="58" customFormat="1">
      <c r="A68" s="218"/>
      <c r="B68" s="218"/>
      <c r="C68" s="218"/>
      <c r="D68" s="218"/>
      <c r="E68" s="218"/>
      <c r="F68" s="218"/>
      <c r="G68" s="218"/>
      <c r="H68" s="64"/>
      <c r="I68" s="64"/>
      <c r="J68" s="12"/>
      <c r="K68" s="13"/>
    </row>
    <row r="69" spans="1:11" s="58" customFormat="1">
      <c r="A69" s="114" t="s">
        <v>2</v>
      </c>
      <c r="B69" s="17"/>
      <c r="C69" s="18"/>
      <c r="D69" s="19" t="s">
        <v>98</v>
      </c>
      <c r="E69" s="19"/>
      <c r="F69" s="20"/>
      <c r="G69" s="7"/>
      <c r="H69" s="21"/>
      <c r="I69" s="22">
        <f>SUM(I61:I67)</f>
        <v>0</v>
      </c>
      <c r="J69" s="12"/>
      <c r="K69" s="13"/>
    </row>
    <row r="70" spans="1:11" s="58" customFormat="1">
      <c r="A70" s="218"/>
      <c r="B70" s="218"/>
      <c r="C70" s="218"/>
      <c r="D70" s="218"/>
      <c r="E70" s="218"/>
      <c r="F70" s="218"/>
      <c r="G70" s="218"/>
      <c r="H70" s="64"/>
      <c r="I70" s="64"/>
      <c r="J70" s="12"/>
      <c r="K70" s="13"/>
    </row>
    <row r="71" spans="1:11" s="58" customFormat="1">
      <c r="A71" s="218"/>
      <c r="B71" s="218"/>
      <c r="C71" s="218"/>
      <c r="D71" s="218"/>
      <c r="E71" s="218"/>
      <c r="F71" s="218"/>
      <c r="G71" s="218"/>
      <c r="H71" s="64"/>
      <c r="I71" s="64"/>
      <c r="J71" s="12"/>
      <c r="K71" s="13"/>
    </row>
    <row r="72" spans="1:11" s="58" customFormat="1">
      <c r="A72" s="218"/>
      <c r="B72" s="218"/>
      <c r="C72" s="218"/>
      <c r="D72" s="218"/>
      <c r="E72" s="218"/>
      <c r="F72" s="218"/>
      <c r="G72" s="218"/>
      <c r="H72" s="64"/>
      <c r="I72" s="64"/>
      <c r="J72" s="12"/>
      <c r="K72" s="13"/>
    </row>
    <row r="73" spans="1:11" s="58" customFormat="1" ht="18">
      <c r="A73" s="287" t="s">
        <v>100</v>
      </c>
      <c r="B73" s="287"/>
      <c r="C73" s="287"/>
      <c r="D73" s="287"/>
      <c r="E73" s="287"/>
      <c r="F73" s="287"/>
      <c r="G73" s="287"/>
      <c r="H73" s="231"/>
      <c r="I73" s="232"/>
      <c r="J73" s="12"/>
      <c r="K73" s="13"/>
    </row>
    <row r="74" spans="1:11" s="58" customFormat="1" ht="409.5" customHeight="1">
      <c r="A74" s="275" t="s">
        <v>370</v>
      </c>
      <c r="B74" s="275"/>
      <c r="C74" s="275"/>
      <c r="D74" s="275"/>
      <c r="E74" s="275"/>
      <c r="F74" s="275"/>
      <c r="G74" s="275"/>
      <c r="H74" s="65"/>
      <c r="I74" s="65"/>
      <c r="J74" s="12"/>
      <c r="K74" s="13"/>
    </row>
    <row r="75" spans="1:11" s="58" customFormat="1" ht="271.5" customHeight="1">
      <c r="A75" s="275" t="s">
        <v>23</v>
      </c>
      <c r="B75" s="275"/>
      <c r="C75" s="275"/>
      <c r="D75" s="275"/>
      <c r="E75" s="275"/>
      <c r="F75" s="275"/>
      <c r="G75" s="275"/>
      <c r="H75" s="65"/>
      <c r="I75" s="65"/>
      <c r="J75" s="12"/>
      <c r="K75" s="13"/>
    </row>
    <row r="76" spans="1:11" s="58" customFormat="1" ht="363.75" customHeight="1">
      <c r="A76" s="275" t="s">
        <v>24</v>
      </c>
      <c r="B76" s="275"/>
      <c r="C76" s="275"/>
      <c r="D76" s="275"/>
      <c r="E76" s="275"/>
      <c r="F76" s="275"/>
      <c r="G76" s="275"/>
      <c r="H76" s="64"/>
      <c r="I76" s="64"/>
      <c r="J76" s="12"/>
      <c r="K76" s="13"/>
    </row>
    <row r="77" spans="1:11" s="58" customFormat="1" ht="142.5" customHeight="1">
      <c r="A77" s="275" t="s">
        <v>25</v>
      </c>
      <c r="B77" s="275"/>
      <c r="C77" s="275"/>
      <c r="D77" s="275"/>
      <c r="E77" s="275"/>
      <c r="F77" s="275"/>
      <c r="G77" s="275"/>
      <c r="H77" s="64"/>
      <c r="I77" s="64"/>
      <c r="J77" s="12"/>
      <c r="K77" s="13"/>
    </row>
    <row r="78" spans="1:11" s="58" customFormat="1" ht="31" customHeight="1">
      <c r="A78" s="297" t="s">
        <v>102</v>
      </c>
      <c r="B78" s="297"/>
      <c r="C78" s="297"/>
      <c r="D78" s="297"/>
      <c r="E78" s="297"/>
      <c r="F78" s="297"/>
      <c r="G78" s="297"/>
      <c r="H78" s="65"/>
      <c r="I78" s="65"/>
      <c r="J78" s="12"/>
      <c r="K78" s="13"/>
    </row>
    <row r="79" spans="1:11" s="58" customFormat="1" ht="31.5" customHeight="1">
      <c r="A79" s="298" t="s">
        <v>103</v>
      </c>
      <c r="B79" s="298"/>
      <c r="C79" s="298"/>
      <c r="D79" s="298"/>
      <c r="E79" s="298"/>
      <c r="F79" s="298"/>
      <c r="G79" s="298"/>
      <c r="H79" s="65"/>
      <c r="I79" s="65"/>
      <c r="J79" s="12"/>
      <c r="K79" s="13"/>
    </row>
    <row r="80" spans="1:11" s="58" customFormat="1" ht="31.5" customHeight="1">
      <c r="A80" s="298" t="s">
        <v>104</v>
      </c>
      <c r="B80" s="298"/>
      <c r="C80" s="298"/>
      <c r="D80" s="298"/>
      <c r="E80" s="298"/>
      <c r="F80" s="298"/>
      <c r="G80" s="298"/>
      <c r="H80" s="65"/>
      <c r="I80" s="65"/>
      <c r="J80" s="12"/>
      <c r="K80" s="13"/>
    </row>
    <row r="81" spans="1:11" s="58" customFormat="1" ht="15.75" customHeight="1">
      <c r="A81" s="299" t="s">
        <v>105</v>
      </c>
      <c r="B81" s="299"/>
      <c r="C81" s="299"/>
      <c r="D81" s="299"/>
      <c r="E81" s="299"/>
      <c r="F81" s="299"/>
      <c r="G81" s="299"/>
      <c r="H81" s="65"/>
      <c r="I81" s="65"/>
      <c r="J81" s="12"/>
      <c r="K81" s="13"/>
    </row>
    <row r="82" spans="1:11" s="134" customFormat="1" ht="17.25" customHeight="1">
      <c r="A82" s="217"/>
      <c r="B82" s="217"/>
      <c r="C82" s="217"/>
      <c r="D82" s="217"/>
      <c r="E82" s="217"/>
      <c r="F82" s="217"/>
      <c r="G82" s="217"/>
      <c r="H82" s="65"/>
      <c r="I82" s="65"/>
      <c r="J82" s="12"/>
      <c r="K82" s="13"/>
    </row>
    <row r="83" spans="1:11" s="58" customFormat="1" ht="18">
      <c r="A83" s="233" t="s">
        <v>3</v>
      </c>
      <c r="B83" s="223" t="s">
        <v>106</v>
      </c>
      <c r="C83" s="224"/>
      <c r="D83" s="225" t="s">
        <v>101</v>
      </c>
      <c r="E83" s="225"/>
      <c r="F83" s="226"/>
      <c r="G83" s="227"/>
      <c r="H83" s="228"/>
      <c r="I83" s="229"/>
      <c r="J83" s="12"/>
      <c r="K83" s="13"/>
    </row>
    <row r="84" spans="1:11" s="58" customFormat="1" ht="31">
      <c r="A84" s="290" t="s">
        <v>13</v>
      </c>
      <c r="B84" s="290"/>
      <c r="C84" s="290"/>
      <c r="D84" s="212" t="s">
        <v>14</v>
      </c>
      <c r="E84" s="14" t="s">
        <v>45</v>
      </c>
      <c r="F84" s="15" t="s">
        <v>15</v>
      </c>
      <c r="G84" s="6" t="s">
        <v>16</v>
      </c>
      <c r="H84" s="6" t="s">
        <v>17</v>
      </c>
      <c r="I84" s="16" t="s">
        <v>18</v>
      </c>
      <c r="J84" s="12"/>
      <c r="K84" s="13"/>
    </row>
    <row r="85" spans="1:11" s="58" customFormat="1">
      <c r="A85" s="66"/>
      <c r="B85" s="66"/>
      <c r="C85" s="66"/>
      <c r="D85" s="66"/>
      <c r="E85" s="66"/>
      <c r="F85" s="66"/>
      <c r="G85" s="66"/>
      <c r="H85" s="66"/>
      <c r="I85" s="66"/>
      <c r="J85" s="12"/>
      <c r="K85" s="13"/>
    </row>
    <row r="86" spans="1:11" s="58" customFormat="1" ht="77.25" customHeight="1">
      <c r="A86" s="150" t="s">
        <v>3</v>
      </c>
      <c r="B86" s="219" t="s">
        <v>0</v>
      </c>
      <c r="C86" s="66"/>
      <c r="D86" s="79" t="s">
        <v>107</v>
      </c>
      <c r="E86" s="66"/>
      <c r="F86" s="82" t="s">
        <v>44</v>
      </c>
      <c r="G86" s="83">
        <v>2900</v>
      </c>
      <c r="H86" s="221"/>
      <c r="I86" s="78">
        <f>SUM(G86*H86)</f>
        <v>0</v>
      </c>
      <c r="J86" s="12"/>
      <c r="K86" s="13"/>
    </row>
    <row r="87" spans="1:11" s="58" customFormat="1">
      <c r="A87" s="66"/>
      <c r="B87" s="66"/>
      <c r="C87" s="66"/>
      <c r="D87" s="79"/>
      <c r="E87" s="66"/>
      <c r="F87" s="12"/>
      <c r="G87" s="12"/>
      <c r="H87" s="209"/>
      <c r="I87" s="12"/>
      <c r="J87" s="12"/>
      <c r="K87" s="13"/>
    </row>
    <row r="88" spans="1:11" s="58" customFormat="1" ht="62.25" customHeight="1">
      <c r="A88" s="219" t="s">
        <v>3</v>
      </c>
      <c r="B88" s="219" t="s">
        <v>2</v>
      </c>
      <c r="C88" s="66"/>
      <c r="D88" s="79" t="s">
        <v>328</v>
      </c>
      <c r="E88" s="66"/>
      <c r="F88" s="86" t="s">
        <v>118</v>
      </c>
      <c r="G88" s="87">
        <f>10+45*1.4*0.4</f>
        <v>35.200000000000003</v>
      </c>
      <c r="H88" s="234"/>
      <c r="I88" s="88">
        <f>SUM(G88*H88)</f>
        <v>0</v>
      </c>
      <c r="J88" s="12"/>
      <c r="K88" s="13"/>
    </row>
    <row r="89" spans="1:11" s="58" customFormat="1">
      <c r="A89" s="23"/>
      <c r="B89" s="23"/>
      <c r="C89" s="23"/>
      <c r="D89" s="81"/>
      <c r="E89" s="54"/>
      <c r="F89" s="1"/>
      <c r="G89" s="5"/>
      <c r="H89" s="2"/>
      <c r="I89" s="43"/>
      <c r="J89" s="12"/>
      <c r="K89" s="13"/>
    </row>
    <row r="90" spans="1:11" s="58" customFormat="1" ht="47.25" customHeight="1">
      <c r="A90" s="219" t="s">
        <v>3</v>
      </c>
      <c r="B90" s="219" t="s">
        <v>3</v>
      </c>
      <c r="C90" s="23"/>
      <c r="D90" s="79" t="s">
        <v>108</v>
      </c>
      <c r="E90" s="54"/>
      <c r="F90" s="89" t="s">
        <v>118</v>
      </c>
      <c r="G90" s="90">
        <v>12</v>
      </c>
      <c r="H90" s="234"/>
      <c r="I90" s="78">
        <f>SUM(G90*H90)</f>
        <v>0</v>
      </c>
      <c r="J90" s="12"/>
      <c r="K90" s="13"/>
    </row>
    <row r="91" spans="1:11" s="58" customFormat="1">
      <c r="A91" s="23"/>
      <c r="B91" s="23"/>
      <c r="C91" s="23"/>
      <c r="D91" s="79"/>
      <c r="E91" s="54"/>
      <c r="F91" s="1"/>
      <c r="G91" s="5"/>
      <c r="H91" s="2"/>
      <c r="I91" s="43"/>
      <c r="J91" s="12"/>
      <c r="K91" s="13"/>
    </row>
    <row r="92" spans="1:11" s="58" customFormat="1" ht="78.75" customHeight="1">
      <c r="A92" s="181" t="s">
        <v>3</v>
      </c>
      <c r="B92" s="181" t="s">
        <v>4</v>
      </c>
      <c r="C92" s="182"/>
      <c r="D92" s="183" t="s">
        <v>109</v>
      </c>
      <c r="E92" s="184"/>
      <c r="F92" s="84"/>
      <c r="G92" s="38"/>
      <c r="H92" s="38"/>
      <c r="I92" s="85"/>
      <c r="J92" s="12"/>
      <c r="K92" s="13"/>
    </row>
    <row r="93" spans="1:11" s="58" customFormat="1" ht="31">
      <c r="A93" s="182"/>
      <c r="B93" s="182"/>
      <c r="C93" s="182"/>
      <c r="D93" s="191" t="s">
        <v>331</v>
      </c>
      <c r="E93" s="184"/>
      <c r="F93" s="185" t="s">
        <v>118</v>
      </c>
      <c r="G93" s="44">
        <v>51.4</v>
      </c>
      <c r="H93" s="235"/>
      <c r="I93" s="108">
        <f>SUM(G93*H93)</f>
        <v>0</v>
      </c>
      <c r="J93" s="12"/>
      <c r="K93" s="13"/>
    </row>
    <row r="94" spans="1:11" s="58" customFormat="1">
      <c r="A94" s="23"/>
      <c r="B94" s="23"/>
      <c r="C94" s="23"/>
      <c r="D94" s="79"/>
      <c r="E94" s="54"/>
      <c r="F94" s="1"/>
      <c r="G94" s="5"/>
      <c r="H94" s="2"/>
      <c r="I94" s="43"/>
      <c r="J94" s="12"/>
      <c r="K94" s="13"/>
    </row>
    <row r="95" spans="1:11" s="58" customFormat="1" ht="77.25" customHeight="1">
      <c r="A95" s="219" t="s">
        <v>3</v>
      </c>
      <c r="B95" s="219" t="s">
        <v>5</v>
      </c>
      <c r="C95" s="23"/>
      <c r="D95" s="79" t="s">
        <v>110</v>
      </c>
      <c r="E95" s="54"/>
      <c r="F95" s="89" t="s">
        <v>44</v>
      </c>
      <c r="G95" s="83">
        <f>33.28+69.12+33.5</f>
        <v>135.9</v>
      </c>
      <c r="H95" s="221"/>
      <c r="I95" s="78">
        <f>SUM(G95*H95)</f>
        <v>0</v>
      </c>
      <c r="J95" s="12"/>
      <c r="K95" s="13"/>
    </row>
    <row r="96" spans="1:11" s="58" customFormat="1">
      <c r="A96" s="23"/>
      <c r="B96" s="23"/>
      <c r="C96" s="23"/>
      <c r="D96" s="81"/>
      <c r="E96" s="54"/>
      <c r="F96" s="1"/>
      <c r="G96" s="5"/>
      <c r="H96" s="2"/>
      <c r="I96" s="43"/>
      <c r="J96" s="12"/>
      <c r="K96" s="13"/>
    </row>
    <row r="97" spans="1:12" s="58" customFormat="1" ht="107.25" customHeight="1">
      <c r="A97" s="219" t="s">
        <v>3</v>
      </c>
      <c r="B97" s="219" t="s">
        <v>6</v>
      </c>
      <c r="C97" s="23"/>
      <c r="D97" s="79" t="s">
        <v>111</v>
      </c>
      <c r="E97" s="54"/>
      <c r="F97" s="89" t="s">
        <v>118</v>
      </c>
      <c r="G97" s="83">
        <f>1.2*1.2*0.7*48-0.6*0.6*0.6*48+4+5</f>
        <v>47.015999999999998</v>
      </c>
      <c r="H97" s="221"/>
      <c r="I97" s="78">
        <f>SUM(G97*H97)</f>
        <v>0</v>
      </c>
      <c r="J97" s="12"/>
      <c r="K97" s="13"/>
    </row>
    <row r="98" spans="1:12" s="58" customFormat="1">
      <c r="A98" s="23"/>
      <c r="B98" s="23"/>
      <c r="C98" s="23"/>
      <c r="D98" s="79"/>
      <c r="E98" s="54"/>
      <c r="F98" s="1"/>
      <c r="G98" s="5"/>
      <c r="H98" s="2"/>
      <c r="I98" s="43"/>
      <c r="J98" s="12"/>
      <c r="K98" s="13"/>
    </row>
    <row r="99" spans="1:12" s="58" customFormat="1" ht="94.5" customHeight="1">
      <c r="A99" s="219" t="s">
        <v>3</v>
      </c>
      <c r="B99" s="219" t="s">
        <v>7</v>
      </c>
      <c r="C99" s="23"/>
      <c r="D99" s="79" t="s">
        <v>112</v>
      </c>
      <c r="E99" s="54"/>
      <c r="F99" s="89" t="s">
        <v>118</v>
      </c>
      <c r="G99" s="83">
        <v>185</v>
      </c>
      <c r="H99" s="221"/>
      <c r="I99" s="78">
        <f>SUM(G99*H99)</f>
        <v>0</v>
      </c>
      <c r="J99" s="12"/>
      <c r="K99" s="13"/>
    </row>
    <row r="100" spans="1:12" s="58" customFormat="1">
      <c r="A100" s="23"/>
      <c r="B100" s="23"/>
      <c r="C100" s="23"/>
      <c r="D100" s="81"/>
      <c r="E100" s="54"/>
      <c r="F100" s="1"/>
      <c r="G100" s="5"/>
      <c r="H100" s="2"/>
      <c r="I100" s="43"/>
      <c r="J100" s="12"/>
      <c r="K100" s="13"/>
    </row>
    <row r="101" spans="1:12" s="58" customFormat="1" ht="61.5" customHeight="1">
      <c r="A101" s="219" t="s">
        <v>3</v>
      </c>
      <c r="B101" s="219" t="s">
        <v>8</v>
      </c>
      <c r="C101" s="23"/>
      <c r="D101" s="79" t="s">
        <v>113</v>
      </c>
      <c r="E101" s="54"/>
      <c r="F101" s="89" t="s">
        <v>118</v>
      </c>
      <c r="G101" s="83">
        <v>827</v>
      </c>
      <c r="H101" s="221"/>
      <c r="I101" s="78">
        <f>SUM(G101*H101)</f>
        <v>0</v>
      </c>
      <c r="J101" s="12"/>
      <c r="K101" s="13"/>
    </row>
    <row r="102" spans="1:12" s="58" customFormat="1">
      <c r="A102" s="23"/>
      <c r="B102" s="23"/>
      <c r="C102" s="23"/>
      <c r="D102" s="79"/>
      <c r="E102" s="54"/>
      <c r="F102" s="1"/>
      <c r="G102" s="5"/>
      <c r="H102" s="2"/>
      <c r="I102" s="43"/>
      <c r="J102" s="12"/>
      <c r="K102" s="13"/>
    </row>
    <row r="103" spans="1:12" s="58" customFormat="1" ht="61.5" customHeight="1">
      <c r="A103" s="219" t="s">
        <v>3</v>
      </c>
      <c r="B103" s="219" t="s">
        <v>9</v>
      </c>
      <c r="C103" s="23"/>
      <c r="D103" s="79" t="s">
        <v>114</v>
      </c>
      <c r="E103" s="54"/>
      <c r="F103" s="89" t="s">
        <v>118</v>
      </c>
      <c r="G103" s="83">
        <v>165</v>
      </c>
      <c r="H103" s="221"/>
      <c r="I103" s="78">
        <f>SUM(G103*H103)</f>
        <v>0</v>
      </c>
      <c r="J103" s="12"/>
      <c r="K103" s="13"/>
    </row>
    <row r="104" spans="1:12" s="58" customFormat="1">
      <c r="A104" s="23"/>
      <c r="B104" s="23"/>
      <c r="C104" s="23"/>
      <c r="D104" s="79"/>
      <c r="E104" s="54"/>
      <c r="F104" s="1"/>
      <c r="G104" s="5"/>
      <c r="H104" s="2"/>
      <c r="I104" s="43"/>
      <c r="J104" s="12"/>
      <c r="K104" s="13"/>
    </row>
    <row r="105" spans="1:12" s="58" customFormat="1" ht="124.5" customHeight="1">
      <c r="A105" s="150" t="s">
        <v>3</v>
      </c>
      <c r="B105" s="219" t="s">
        <v>10</v>
      </c>
      <c r="C105" s="23"/>
      <c r="D105" s="79" t="s">
        <v>115</v>
      </c>
      <c r="E105" s="54"/>
      <c r="F105" s="89" t="s">
        <v>44</v>
      </c>
      <c r="G105" s="90">
        <v>2415</v>
      </c>
      <c r="H105" s="221"/>
      <c r="I105" s="78">
        <f>SUM(G105*H105)</f>
        <v>0</v>
      </c>
      <c r="J105" s="12"/>
      <c r="K105" s="13"/>
    </row>
    <row r="106" spans="1:12">
      <c r="A106" s="52"/>
      <c r="B106" s="52"/>
      <c r="C106" s="52"/>
      <c r="D106" s="79"/>
      <c r="E106" s="53"/>
      <c r="F106" s="84"/>
      <c r="G106" s="38"/>
      <c r="H106" s="38"/>
      <c r="I106" s="85"/>
    </row>
    <row r="107" spans="1:12" ht="32.25" customHeight="1">
      <c r="A107" s="219" t="s">
        <v>3</v>
      </c>
      <c r="B107" s="219" t="s">
        <v>11</v>
      </c>
      <c r="C107" s="23"/>
      <c r="D107" s="79" t="s">
        <v>116</v>
      </c>
      <c r="E107" s="51"/>
      <c r="F107" s="89" t="s">
        <v>68</v>
      </c>
      <c r="G107" s="90">
        <v>30</v>
      </c>
      <c r="H107" s="221"/>
      <c r="I107" s="78">
        <f>SUM(G107*H107)</f>
        <v>0</v>
      </c>
    </row>
    <row r="108" spans="1:12">
      <c r="A108" s="4"/>
      <c r="B108" s="4"/>
      <c r="C108" s="23"/>
      <c r="D108" s="80"/>
      <c r="E108" s="201"/>
      <c r="F108" s="1"/>
      <c r="G108" s="2"/>
      <c r="H108" s="2"/>
      <c r="I108" s="3"/>
    </row>
    <row r="109" spans="1:12" ht="32.25" customHeight="1">
      <c r="A109" s="219" t="s">
        <v>3</v>
      </c>
      <c r="B109" s="219" t="s">
        <v>22</v>
      </c>
      <c r="C109" s="27"/>
      <c r="D109" s="79" t="s">
        <v>117</v>
      </c>
      <c r="E109" s="30"/>
      <c r="F109" s="89" t="s">
        <v>68</v>
      </c>
      <c r="G109" s="90">
        <v>8</v>
      </c>
      <c r="H109" s="221"/>
      <c r="I109" s="78">
        <f>SUM(G109*H109)</f>
        <v>0</v>
      </c>
      <c r="K109" s="29"/>
      <c r="L109" s="29"/>
    </row>
    <row r="110" spans="1:12">
      <c r="A110" s="27"/>
      <c r="B110" s="27"/>
      <c r="C110" s="27"/>
      <c r="D110" s="30"/>
      <c r="E110" s="30"/>
      <c r="F110" s="31"/>
      <c r="G110" s="9"/>
      <c r="H110" s="2"/>
      <c r="I110" s="28"/>
      <c r="K110" s="29"/>
      <c r="L110" s="29"/>
    </row>
    <row r="111" spans="1:12">
      <c r="A111" s="77" t="s">
        <v>3</v>
      </c>
      <c r="B111" s="77" t="s">
        <v>106</v>
      </c>
      <c r="C111" s="18"/>
      <c r="D111" s="19" t="s">
        <v>119</v>
      </c>
      <c r="E111" s="19"/>
      <c r="F111" s="20"/>
      <c r="G111" s="7"/>
      <c r="H111" s="21"/>
      <c r="I111" s="22">
        <f>SUM(I86:I109)</f>
        <v>0</v>
      </c>
      <c r="K111" s="29"/>
      <c r="L111" s="29"/>
    </row>
    <row r="112" spans="1:12">
      <c r="A112" s="27"/>
      <c r="B112" s="27"/>
      <c r="C112" s="27"/>
      <c r="D112" s="30"/>
      <c r="E112" s="30"/>
      <c r="F112" s="31"/>
      <c r="G112" s="9"/>
      <c r="H112" s="2"/>
      <c r="I112" s="28"/>
      <c r="K112" s="29"/>
      <c r="L112" s="29"/>
    </row>
    <row r="113" spans="1:12" s="134" customFormat="1">
      <c r="A113" s="27"/>
      <c r="B113" s="27"/>
      <c r="C113" s="27"/>
      <c r="D113" s="30"/>
      <c r="E113" s="30"/>
      <c r="F113" s="31"/>
      <c r="G113" s="9"/>
      <c r="H113" s="2"/>
      <c r="I113" s="28"/>
      <c r="K113" s="29"/>
      <c r="L113" s="29"/>
    </row>
    <row r="114" spans="1:12" s="134" customFormat="1">
      <c r="A114" s="27"/>
      <c r="B114" s="27"/>
      <c r="C114" s="27"/>
      <c r="D114" s="30"/>
      <c r="E114" s="30"/>
      <c r="F114" s="31"/>
      <c r="G114" s="9"/>
      <c r="H114" s="2"/>
      <c r="I114" s="28"/>
      <c r="K114" s="29"/>
      <c r="L114" s="29"/>
    </row>
    <row r="115" spans="1:12" s="134" customFormat="1">
      <c r="A115" s="27"/>
      <c r="B115" s="27"/>
      <c r="C115" s="27"/>
      <c r="D115" s="30"/>
      <c r="E115" s="30"/>
      <c r="F115" s="31"/>
      <c r="G115" s="9"/>
      <c r="H115" s="2"/>
      <c r="I115" s="28"/>
      <c r="K115" s="29"/>
      <c r="L115" s="29"/>
    </row>
    <row r="116" spans="1:12" ht="18">
      <c r="A116" s="233" t="s">
        <v>3</v>
      </c>
      <c r="B116" s="223" t="s">
        <v>120</v>
      </c>
      <c r="C116" s="224"/>
      <c r="D116" s="225" t="s">
        <v>121</v>
      </c>
      <c r="E116" s="225"/>
      <c r="F116" s="226"/>
      <c r="G116" s="227"/>
      <c r="H116" s="228"/>
      <c r="I116" s="229"/>
      <c r="K116" s="29"/>
      <c r="L116" s="29"/>
    </row>
    <row r="117" spans="1:12" ht="31">
      <c r="A117" s="290" t="s">
        <v>13</v>
      </c>
      <c r="B117" s="290"/>
      <c r="C117" s="290"/>
      <c r="D117" s="212" t="s">
        <v>14</v>
      </c>
      <c r="E117" s="14" t="s">
        <v>45</v>
      </c>
      <c r="F117" s="15" t="s">
        <v>15</v>
      </c>
      <c r="G117" s="6" t="s">
        <v>16</v>
      </c>
      <c r="H117" s="6" t="s">
        <v>17</v>
      </c>
      <c r="I117" s="16" t="s">
        <v>18</v>
      </c>
      <c r="K117" s="29"/>
      <c r="L117" s="29"/>
    </row>
    <row r="118" spans="1:12">
      <c r="A118" s="27"/>
      <c r="B118" s="27"/>
      <c r="C118" s="27"/>
      <c r="D118" s="30"/>
      <c r="E118" s="30"/>
      <c r="F118" s="31"/>
      <c r="G118" s="9"/>
      <c r="H118" s="32"/>
      <c r="I118" s="28"/>
      <c r="K118" s="29"/>
      <c r="L118" s="29"/>
    </row>
    <row r="119" spans="1:12" ht="287.25" customHeight="1">
      <c r="A119" s="150" t="s">
        <v>3</v>
      </c>
      <c r="B119" s="219" t="s">
        <v>39</v>
      </c>
      <c r="C119" s="27"/>
      <c r="D119" s="183" t="s">
        <v>376</v>
      </c>
      <c r="E119" s="30"/>
      <c r="F119" s="89" t="s">
        <v>44</v>
      </c>
      <c r="G119" s="90">
        <v>2415</v>
      </c>
      <c r="H119" s="236"/>
      <c r="I119" s="78">
        <f>SUM(G119*H119)</f>
        <v>0</v>
      </c>
      <c r="K119" s="29"/>
      <c r="L119" s="29"/>
    </row>
    <row r="120" spans="1:12" s="134" customFormat="1">
      <c r="A120" s="150"/>
      <c r="B120" s="219"/>
      <c r="C120" s="27"/>
      <c r="D120" s="79"/>
      <c r="E120" s="30"/>
      <c r="F120" s="89"/>
      <c r="G120" s="90"/>
      <c r="H120" s="90"/>
      <c r="I120" s="78"/>
      <c r="K120" s="29"/>
      <c r="L120" s="29"/>
    </row>
    <row r="121" spans="1:12" s="134" customFormat="1" ht="12.75" customHeight="1">
      <c r="A121" s="150"/>
      <c r="B121" s="219"/>
      <c r="C121" s="27"/>
      <c r="D121" s="79"/>
      <c r="E121" s="30"/>
      <c r="F121" s="89"/>
      <c r="G121" s="90"/>
      <c r="H121" s="90"/>
      <c r="I121" s="78"/>
      <c r="K121" s="29"/>
      <c r="L121" s="29"/>
    </row>
    <row r="122" spans="1:12" s="134" customFormat="1" hidden="1">
      <c r="A122" s="150"/>
      <c r="B122" s="219"/>
      <c r="C122" s="27"/>
      <c r="D122" s="79"/>
      <c r="E122" s="30"/>
      <c r="F122" s="89"/>
      <c r="G122" s="90"/>
      <c r="H122" s="90"/>
      <c r="I122" s="78"/>
      <c r="K122" s="29"/>
      <c r="L122" s="29"/>
    </row>
    <row r="123" spans="1:12" s="134" customFormat="1" hidden="1">
      <c r="A123" s="150"/>
      <c r="B123" s="219"/>
      <c r="C123" s="27"/>
      <c r="D123" s="79"/>
      <c r="E123" s="30"/>
      <c r="F123" s="89"/>
      <c r="G123" s="90"/>
      <c r="H123" s="90"/>
      <c r="I123" s="78"/>
      <c r="K123" s="29"/>
      <c r="L123" s="29"/>
    </row>
    <row r="124" spans="1:12" s="134" customFormat="1" hidden="1">
      <c r="A124" s="150"/>
      <c r="B124" s="219"/>
      <c r="C124" s="27"/>
      <c r="D124" s="79"/>
      <c r="E124" s="30"/>
      <c r="F124" s="89"/>
      <c r="G124" s="90"/>
      <c r="H124" s="90"/>
      <c r="I124" s="78"/>
      <c r="K124" s="29"/>
      <c r="L124" s="29"/>
    </row>
    <row r="125" spans="1:12" s="134" customFormat="1" hidden="1">
      <c r="A125" s="150"/>
      <c r="B125" s="219"/>
      <c r="C125" s="27"/>
      <c r="D125" s="79"/>
      <c r="E125" s="30"/>
      <c r="F125" s="89"/>
      <c r="G125" s="90"/>
      <c r="H125" s="90"/>
      <c r="I125" s="78"/>
      <c r="K125" s="29"/>
      <c r="L125" s="29"/>
    </row>
    <row r="126" spans="1:12" s="134" customFormat="1" hidden="1">
      <c r="A126" s="150"/>
      <c r="B126" s="219"/>
      <c r="C126" s="27"/>
      <c r="D126" s="79"/>
      <c r="E126" s="30"/>
      <c r="F126" s="89"/>
      <c r="G126" s="90"/>
      <c r="H126" s="90"/>
      <c r="I126" s="78"/>
      <c r="K126" s="29"/>
      <c r="L126" s="29"/>
    </row>
    <row r="127" spans="1:12" s="134" customFormat="1" hidden="1">
      <c r="A127" s="150"/>
      <c r="B127" s="219"/>
      <c r="C127" s="27"/>
      <c r="D127" s="79"/>
      <c r="E127" s="30"/>
      <c r="F127" s="89"/>
      <c r="G127" s="90"/>
      <c r="H127" s="90"/>
      <c r="I127" s="78"/>
      <c r="K127" s="29"/>
      <c r="L127" s="29"/>
    </row>
    <row r="128" spans="1:12" s="134" customFormat="1" hidden="1">
      <c r="A128" s="150"/>
      <c r="B128" s="219"/>
      <c r="C128" s="27"/>
      <c r="D128" s="79"/>
      <c r="E128" s="30"/>
      <c r="F128" s="89"/>
      <c r="G128" s="90"/>
      <c r="H128" s="90"/>
      <c r="I128" s="78"/>
      <c r="K128" s="29"/>
      <c r="L128" s="29"/>
    </row>
    <row r="129" spans="1:12" s="134" customFormat="1" hidden="1">
      <c r="A129" s="150"/>
      <c r="B129" s="266"/>
      <c r="C129" s="27"/>
      <c r="D129" s="79"/>
      <c r="E129" s="30"/>
      <c r="F129" s="89"/>
      <c r="G129" s="90"/>
      <c r="H129" s="90"/>
      <c r="I129" s="78"/>
      <c r="K129" s="29"/>
      <c r="L129" s="29"/>
    </row>
    <row r="130" spans="1:12" s="134" customFormat="1" hidden="1">
      <c r="A130" s="150"/>
      <c r="B130" s="266"/>
      <c r="C130" s="27"/>
      <c r="D130" s="79"/>
      <c r="E130" s="30"/>
      <c r="F130" s="89"/>
      <c r="G130" s="90"/>
      <c r="H130" s="90"/>
      <c r="I130" s="78"/>
      <c r="K130" s="29"/>
      <c r="L130" s="29"/>
    </row>
    <row r="131" spans="1:12" s="134" customFormat="1" hidden="1">
      <c r="A131" s="150"/>
      <c r="B131" s="266"/>
      <c r="C131" s="27"/>
      <c r="D131" s="79"/>
      <c r="E131" s="30"/>
      <c r="F131" s="89"/>
      <c r="G131" s="90"/>
      <c r="H131" s="90"/>
      <c r="I131" s="78"/>
      <c r="K131" s="29"/>
      <c r="L131" s="29"/>
    </row>
    <row r="132" spans="1:12" s="134" customFormat="1" hidden="1">
      <c r="A132" s="150"/>
      <c r="B132" s="219"/>
      <c r="C132" s="27"/>
      <c r="D132" s="79"/>
      <c r="E132" s="30"/>
      <c r="F132" s="89"/>
      <c r="G132" s="90"/>
      <c r="H132" s="90"/>
      <c r="I132" s="78"/>
      <c r="K132" s="29"/>
      <c r="L132" s="29"/>
    </row>
    <row r="133" spans="1:12">
      <c r="A133" s="219" t="s">
        <v>3</v>
      </c>
      <c r="B133" s="219" t="s">
        <v>40</v>
      </c>
      <c r="C133" s="27"/>
      <c r="D133" s="79" t="s">
        <v>122</v>
      </c>
      <c r="E133" s="30"/>
      <c r="F133" s="31"/>
      <c r="G133" s="9"/>
      <c r="H133" s="2"/>
      <c r="I133" s="28"/>
      <c r="K133" s="29"/>
      <c r="L133" s="29"/>
    </row>
    <row r="134" spans="1:12" ht="174.75" customHeight="1">
      <c r="A134" s="134"/>
      <c r="B134" s="134"/>
      <c r="C134" s="27"/>
      <c r="D134" s="79" t="s">
        <v>125</v>
      </c>
      <c r="E134" s="30"/>
      <c r="F134" s="31"/>
      <c r="G134" s="9"/>
      <c r="H134" s="2"/>
      <c r="I134" s="28"/>
      <c r="K134" s="29"/>
      <c r="L134" s="29"/>
    </row>
    <row r="135" spans="1:12" ht="23.25" customHeight="1">
      <c r="A135" s="27"/>
      <c r="B135" s="27"/>
      <c r="C135" s="27"/>
      <c r="D135" s="79" t="s">
        <v>123</v>
      </c>
      <c r="E135" s="30"/>
      <c r="F135" s="31"/>
      <c r="G135" s="9"/>
      <c r="H135" s="2"/>
      <c r="I135" s="28"/>
      <c r="K135" s="29"/>
      <c r="L135" s="29"/>
    </row>
    <row r="136" spans="1:12" ht="21.75" customHeight="1">
      <c r="A136" s="27"/>
      <c r="B136" s="27"/>
      <c r="C136" s="27"/>
      <c r="D136" s="80" t="s">
        <v>127</v>
      </c>
      <c r="E136" s="30"/>
      <c r="F136" s="89" t="s">
        <v>44</v>
      </c>
      <c r="G136" s="90">
        <v>970</v>
      </c>
      <c r="H136" s="236"/>
      <c r="I136" s="78">
        <f>SUM(G136*H136)</f>
        <v>0</v>
      </c>
      <c r="K136" s="29"/>
      <c r="L136" s="29"/>
    </row>
    <row r="137" spans="1:12">
      <c r="A137" s="27"/>
      <c r="B137" s="27"/>
      <c r="C137" s="27"/>
      <c r="D137" s="80"/>
      <c r="E137" s="30"/>
      <c r="F137" s="31"/>
      <c r="G137" s="9"/>
      <c r="H137" s="2"/>
      <c r="I137" s="28"/>
      <c r="K137" s="29"/>
      <c r="L137" s="29"/>
    </row>
    <row r="138" spans="1:12">
      <c r="A138" s="150" t="s">
        <v>3</v>
      </c>
      <c r="B138" s="219" t="s">
        <v>41</v>
      </c>
      <c r="C138" s="27"/>
      <c r="D138" s="79" t="s">
        <v>124</v>
      </c>
      <c r="E138" s="30"/>
      <c r="F138" s="31"/>
      <c r="G138" s="9"/>
      <c r="H138" s="2"/>
      <c r="I138" s="28"/>
      <c r="K138" s="29"/>
      <c r="L138" s="29"/>
    </row>
    <row r="139" spans="1:12" ht="154.5" customHeight="1">
      <c r="A139" s="27"/>
      <c r="B139" s="27"/>
      <c r="C139" s="27"/>
      <c r="D139" s="79" t="s">
        <v>349</v>
      </c>
      <c r="E139" s="30"/>
      <c r="F139" s="31"/>
      <c r="G139" s="9"/>
      <c r="H139" s="2"/>
      <c r="I139" s="28"/>
      <c r="K139" s="29"/>
      <c r="L139" s="29"/>
    </row>
    <row r="140" spans="1:12">
      <c r="A140" s="27"/>
      <c r="B140" s="27"/>
      <c r="C140" s="27"/>
      <c r="D140" s="79" t="s">
        <v>123</v>
      </c>
      <c r="E140" s="30"/>
      <c r="F140" s="31"/>
      <c r="G140" s="9"/>
      <c r="H140" s="2"/>
      <c r="I140" s="28"/>
      <c r="K140" s="29"/>
      <c r="L140" s="29"/>
    </row>
    <row r="141" spans="1:12">
      <c r="A141" s="27"/>
      <c r="B141" s="27"/>
      <c r="C141" s="27"/>
      <c r="D141" s="80" t="s">
        <v>126</v>
      </c>
      <c r="E141" s="30"/>
      <c r="F141" s="89" t="s">
        <v>44</v>
      </c>
      <c r="G141" s="90">
        <v>1445</v>
      </c>
      <c r="H141" s="236"/>
      <c r="I141" s="78">
        <f>SUM(G141*H141)</f>
        <v>0</v>
      </c>
      <c r="K141" s="29"/>
      <c r="L141" s="29"/>
    </row>
    <row r="142" spans="1:12">
      <c r="A142" s="27"/>
      <c r="B142" s="27"/>
      <c r="C142" s="27"/>
      <c r="D142" s="30"/>
      <c r="E142" s="30"/>
      <c r="F142" s="31"/>
      <c r="G142" s="9"/>
      <c r="H142" s="32"/>
      <c r="I142" s="28"/>
      <c r="K142" s="29"/>
      <c r="L142" s="29"/>
    </row>
    <row r="143" spans="1:12">
      <c r="A143" s="77" t="s">
        <v>3</v>
      </c>
      <c r="B143" s="77" t="s">
        <v>120</v>
      </c>
      <c r="C143" s="18"/>
      <c r="D143" s="19" t="s">
        <v>119</v>
      </c>
      <c r="E143" s="19"/>
      <c r="F143" s="20"/>
      <c r="G143" s="7"/>
      <c r="H143" s="21"/>
      <c r="I143" s="22">
        <f>SUM(I119:I141)</f>
        <v>0</v>
      </c>
      <c r="K143" s="29"/>
      <c r="L143" s="29"/>
    </row>
    <row r="144" spans="1:12">
      <c r="A144" s="27"/>
      <c r="B144" s="27"/>
      <c r="C144" s="27"/>
      <c r="D144" s="30"/>
      <c r="E144" s="30"/>
      <c r="F144" s="31"/>
      <c r="G144" s="9"/>
      <c r="H144" s="32"/>
      <c r="I144" s="28"/>
      <c r="K144" s="29"/>
      <c r="L144" s="29"/>
    </row>
    <row r="145" spans="1:12" s="58" customFormat="1">
      <c r="A145" s="27"/>
      <c r="B145" s="27"/>
      <c r="C145" s="27"/>
      <c r="D145" s="30"/>
      <c r="E145" s="30"/>
      <c r="F145" s="31"/>
      <c r="G145" s="9"/>
      <c r="H145" s="32"/>
      <c r="I145" s="28"/>
      <c r="K145" s="29"/>
      <c r="L145" s="29"/>
    </row>
    <row r="146" spans="1:12" s="58" customFormat="1">
      <c r="A146" s="27"/>
      <c r="B146" s="27"/>
      <c r="C146" s="27"/>
      <c r="D146" s="30"/>
      <c r="E146" s="30"/>
      <c r="F146" s="31"/>
      <c r="G146" s="9"/>
      <c r="H146" s="32"/>
      <c r="I146" s="28"/>
      <c r="K146" s="29"/>
      <c r="L146" s="29"/>
    </row>
    <row r="147" spans="1:12" s="58" customFormat="1" ht="18">
      <c r="A147" s="287" t="s">
        <v>128</v>
      </c>
      <c r="B147" s="287"/>
      <c r="C147" s="287"/>
      <c r="D147" s="287"/>
      <c r="E147" s="287"/>
      <c r="F147" s="287"/>
      <c r="G147" s="287"/>
      <c r="H147" s="237"/>
      <c r="I147" s="238"/>
      <c r="K147" s="29"/>
      <c r="L147" s="29"/>
    </row>
    <row r="148" spans="1:12" s="58" customFormat="1" ht="327" customHeight="1">
      <c r="A148" s="301" t="s">
        <v>377</v>
      </c>
      <c r="B148" s="301"/>
      <c r="C148" s="301"/>
      <c r="D148" s="301"/>
      <c r="E148" s="301"/>
      <c r="F148" s="301"/>
      <c r="G148" s="301"/>
      <c r="H148" s="66"/>
      <c r="I148" s="66"/>
      <c r="K148" s="29"/>
      <c r="L148" s="29"/>
    </row>
    <row r="149" spans="1:12" s="58" customFormat="1" ht="256.5" customHeight="1">
      <c r="A149" s="296" t="s">
        <v>371</v>
      </c>
      <c r="B149" s="296"/>
      <c r="C149" s="296"/>
      <c r="D149" s="296"/>
      <c r="E149" s="296"/>
      <c r="F149" s="296"/>
      <c r="G149" s="296"/>
      <c r="H149" s="66"/>
      <c r="I149" s="66"/>
      <c r="K149" s="29"/>
      <c r="L149" s="29"/>
    </row>
    <row r="150" spans="1:12" s="58" customFormat="1" ht="319.5" customHeight="1">
      <c r="A150" s="296" t="s">
        <v>350</v>
      </c>
      <c r="B150" s="296"/>
      <c r="C150" s="296"/>
      <c r="D150" s="296"/>
      <c r="E150" s="296"/>
      <c r="F150" s="296"/>
      <c r="G150" s="296"/>
      <c r="H150" s="96"/>
      <c r="I150" s="96"/>
      <c r="K150" s="29"/>
      <c r="L150" s="29"/>
    </row>
    <row r="151" spans="1:12" s="58" customFormat="1" ht="228.75" customHeight="1">
      <c r="A151" s="296" t="s">
        <v>26</v>
      </c>
      <c r="B151" s="296"/>
      <c r="C151" s="296"/>
      <c r="D151" s="296"/>
      <c r="E151" s="296"/>
      <c r="F151" s="296"/>
      <c r="G151" s="296"/>
      <c r="H151" s="96"/>
      <c r="I151" s="96"/>
      <c r="K151" s="29"/>
      <c r="L151" s="29"/>
    </row>
    <row r="152" spans="1:12" s="58" customFormat="1" ht="306.75" customHeight="1">
      <c r="A152" s="296" t="s">
        <v>372</v>
      </c>
      <c r="B152" s="296"/>
      <c r="C152" s="296"/>
      <c r="D152" s="296"/>
      <c r="E152" s="296"/>
      <c r="F152" s="296"/>
      <c r="G152" s="296"/>
      <c r="H152" s="96"/>
      <c r="I152" s="96"/>
      <c r="K152" s="29"/>
      <c r="L152" s="29"/>
    </row>
    <row r="153" spans="1:12" s="58" customFormat="1" ht="306" customHeight="1">
      <c r="A153" s="296" t="s">
        <v>27</v>
      </c>
      <c r="B153" s="296"/>
      <c r="C153" s="296"/>
      <c r="D153" s="296"/>
      <c r="E153" s="296"/>
      <c r="F153" s="296"/>
      <c r="G153" s="296"/>
      <c r="H153" s="96"/>
      <c r="I153" s="96"/>
      <c r="K153" s="29"/>
      <c r="L153" s="29"/>
    </row>
    <row r="154" spans="1:12" s="58" customFormat="1" ht="143.25" customHeight="1">
      <c r="A154" s="296" t="s">
        <v>28</v>
      </c>
      <c r="B154" s="296"/>
      <c r="C154" s="296"/>
      <c r="D154" s="296"/>
      <c r="E154" s="296"/>
      <c r="F154" s="296"/>
      <c r="G154" s="296"/>
      <c r="H154" s="96"/>
      <c r="I154" s="96"/>
      <c r="K154" s="29"/>
      <c r="L154" s="29"/>
    </row>
    <row r="155" spans="1:12" s="58" customFormat="1" ht="379.5" customHeight="1">
      <c r="A155" s="296" t="s">
        <v>129</v>
      </c>
      <c r="B155" s="296"/>
      <c r="C155" s="296"/>
      <c r="D155" s="296"/>
      <c r="E155" s="296"/>
      <c r="F155" s="296"/>
      <c r="G155" s="296"/>
      <c r="H155" s="96"/>
      <c r="I155" s="96"/>
      <c r="K155" s="29"/>
      <c r="L155" s="29"/>
    </row>
    <row r="156" spans="1:12" s="58" customFormat="1" ht="409.5" customHeight="1">
      <c r="A156" s="301" t="s">
        <v>378</v>
      </c>
      <c r="B156" s="301"/>
      <c r="C156" s="301"/>
      <c r="D156" s="301"/>
      <c r="E156" s="301"/>
      <c r="F156" s="301"/>
      <c r="G156" s="301"/>
      <c r="H156" s="96"/>
      <c r="I156" s="96"/>
      <c r="K156" s="29"/>
      <c r="L156" s="29"/>
    </row>
    <row r="157" spans="1:12" s="58" customFormat="1" ht="316.5" customHeight="1">
      <c r="A157" s="296" t="s">
        <v>29</v>
      </c>
      <c r="B157" s="296"/>
      <c r="C157" s="296"/>
      <c r="D157" s="296"/>
      <c r="E157" s="296"/>
      <c r="F157" s="296"/>
      <c r="G157" s="296"/>
      <c r="H157" s="96"/>
      <c r="I157" s="96"/>
      <c r="K157" s="29"/>
      <c r="L157" s="29"/>
    </row>
    <row r="158" spans="1:12" s="58" customFormat="1" ht="302.25" customHeight="1">
      <c r="A158" s="296" t="s">
        <v>351</v>
      </c>
      <c r="B158" s="296"/>
      <c r="C158" s="296"/>
      <c r="D158" s="296"/>
      <c r="E158" s="296"/>
      <c r="F158" s="296"/>
      <c r="G158" s="296"/>
      <c r="H158" s="96"/>
      <c r="I158" s="96"/>
      <c r="K158" s="29"/>
      <c r="L158" s="29"/>
    </row>
    <row r="159" spans="1:12" s="58" customFormat="1" ht="260.25" customHeight="1">
      <c r="A159" s="296" t="s">
        <v>369</v>
      </c>
      <c r="B159" s="296"/>
      <c r="C159" s="296"/>
      <c r="D159" s="296"/>
      <c r="E159" s="296"/>
      <c r="F159" s="296"/>
      <c r="G159" s="296"/>
      <c r="H159" s="96"/>
      <c r="I159" s="96"/>
      <c r="K159" s="29"/>
      <c r="L159" s="29"/>
    </row>
    <row r="160" spans="1:12" s="58" customFormat="1" ht="306" customHeight="1">
      <c r="A160" s="296" t="s">
        <v>30</v>
      </c>
      <c r="B160" s="296"/>
      <c r="C160" s="296"/>
      <c r="D160" s="296"/>
      <c r="E160" s="296"/>
      <c r="F160" s="296"/>
      <c r="G160" s="296"/>
      <c r="H160" s="96"/>
      <c r="I160" s="96"/>
      <c r="K160" s="29"/>
      <c r="L160" s="29"/>
    </row>
    <row r="161" spans="1:12" s="134" customFormat="1">
      <c r="A161" s="215"/>
      <c r="B161" s="215"/>
      <c r="C161" s="215"/>
      <c r="D161" s="215"/>
      <c r="E161" s="215"/>
      <c r="F161" s="215"/>
      <c r="G161" s="215"/>
      <c r="H161" s="96"/>
      <c r="I161" s="96"/>
      <c r="K161" s="29"/>
      <c r="L161" s="29"/>
    </row>
    <row r="162" spans="1:12" s="58" customFormat="1" ht="18">
      <c r="A162" s="233" t="s">
        <v>4</v>
      </c>
      <c r="B162" s="223"/>
      <c r="C162" s="224"/>
      <c r="D162" s="225" t="s">
        <v>65</v>
      </c>
      <c r="E162" s="225"/>
      <c r="F162" s="226"/>
      <c r="G162" s="227"/>
      <c r="H162" s="228"/>
      <c r="I162" s="229"/>
      <c r="K162" s="29"/>
      <c r="L162" s="29"/>
    </row>
    <row r="163" spans="1:12" s="58" customFormat="1" ht="31">
      <c r="A163" s="290" t="s">
        <v>13</v>
      </c>
      <c r="B163" s="290"/>
      <c r="C163" s="290"/>
      <c r="D163" s="212" t="s">
        <v>14</v>
      </c>
      <c r="E163" s="14" t="s">
        <v>45</v>
      </c>
      <c r="F163" s="15" t="s">
        <v>15</v>
      </c>
      <c r="G163" s="6" t="s">
        <v>16</v>
      </c>
      <c r="H163" s="6" t="s">
        <v>17</v>
      </c>
      <c r="I163" s="16" t="s">
        <v>18</v>
      </c>
      <c r="K163" s="29"/>
      <c r="L163" s="29"/>
    </row>
    <row r="164" spans="1:12" s="58" customFormat="1">
      <c r="A164" s="27"/>
      <c r="B164" s="27"/>
      <c r="C164" s="27"/>
      <c r="D164" s="30"/>
      <c r="E164" s="30"/>
      <c r="F164" s="31"/>
      <c r="G164" s="9"/>
      <c r="H164" s="32"/>
      <c r="I164" s="28"/>
      <c r="K164" s="29"/>
      <c r="L164" s="29"/>
    </row>
    <row r="165" spans="1:12" s="58" customFormat="1" ht="31">
      <c r="A165" s="150" t="s">
        <v>4</v>
      </c>
      <c r="B165" s="219" t="s">
        <v>0</v>
      </c>
      <c r="C165" s="45"/>
      <c r="D165" s="76" t="s">
        <v>130</v>
      </c>
      <c r="E165" s="46"/>
      <c r="F165" s="42"/>
      <c r="G165" s="32"/>
      <c r="H165" s="32"/>
      <c r="I165" s="124"/>
      <c r="K165" s="29"/>
      <c r="L165" s="29"/>
    </row>
    <row r="166" spans="1:12" s="58" customFormat="1" ht="77.25" customHeight="1">
      <c r="A166" s="45"/>
      <c r="B166" s="45"/>
      <c r="C166" s="45"/>
      <c r="D166" s="76" t="s">
        <v>134</v>
      </c>
      <c r="E166" s="46"/>
      <c r="F166" s="42"/>
      <c r="G166" s="32"/>
      <c r="H166" s="32"/>
      <c r="I166" s="124"/>
      <c r="K166" s="29"/>
      <c r="L166" s="29"/>
    </row>
    <row r="167" spans="1:12" s="58" customFormat="1">
      <c r="A167" s="45"/>
      <c r="B167" s="45"/>
      <c r="C167" s="45"/>
      <c r="D167" s="70" t="s">
        <v>137</v>
      </c>
      <c r="E167" s="46"/>
      <c r="F167" s="73" t="s">
        <v>44</v>
      </c>
      <c r="G167" s="102">
        <v>2415</v>
      </c>
      <c r="H167" s="239"/>
      <c r="I167" s="125">
        <f>SUM(G167*H167)</f>
        <v>0</v>
      </c>
      <c r="K167" s="29"/>
      <c r="L167" s="29"/>
    </row>
    <row r="168" spans="1:12" s="58" customFormat="1">
      <c r="A168" s="27"/>
      <c r="B168" s="27"/>
      <c r="C168" s="27"/>
      <c r="D168" s="81"/>
      <c r="E168" s="30"/>
      <c r="F168" s="31"/>
      <c r="G168" s="9"/>
      <c r="H168" s="32"/>
      <c r="I168" s="28"/>
      <c r="K168" s="29"/>
      <c r="L168" s="29"/>
    </row>
    <row r="169" spans="1:12" s="58" customFormat="1" ht="33" customHeight="1">
      <c r="A169" s="219" t="s">
        <v>4</v>
      </c>
      <c r="B169" s="219" t="s">
        <v>2</v>
      </c>
      <c r="C169" s="27"/>
      <c r="D169" s="79" t="s">
        <v>132</v>
      </c>
      <c r="E169" s="30"/>
      <c r="F169" s="31"/>
      <c r="G169" s="9"/>
      <c r="H169" s="32"/>
      <c r="I169" s="28"/>
      <c r="K169" s="29"/>
      <c r="L169" s="29"/>
    </row>
    <row r="170" spans="1:12" s="58" customFormat="1">
      <c r="A170" s="27"/>
      <c r="B170" s="27"/>
      <c r="C170" s="27"/>
      <c r="D170" s="79" t="s">
        <v>138</v>
      </c>
      <c r="E170" s="30"/>
      <c r="F170" s="74" t="s">
        <v>118</v>
      </c>
      <c r="G170" s="92">
        <v>1</v>
      </c>
      <c r="H170" s="222"/>
      <c r="I170" s="75">
        <f>SUM(G170*H170)</f>
        <v>0</v>
      </c>
      <c r="K170" s="29"/>
      <c r="L170" s="29"/>
    </row>
    <row r="171" spans="1:12" s="58" customFormat="1">
      <c r="A171" s="27"/>
      <c r="B171" s="27"/>
      <c r="C171" s="27"/>
      <c r="D171" s="81"/>
      <c r="E171" s="30"/>
      <c r="F171" s="31"/>
      <c r="G171" s="9"/>
      <c r="H171" s="32"/>
      <c r="I171" s="28"/>
      <c r="K171" s="29"/>
      <c r="L171" s="29"/>
    </row>
    <row r="172" spans="1:12" s="58" customFormat="1" ht="33.75" customHeight="1">
      <c r="A172" s="150" t="s">
        <v>4</v>
      </c>
      <c r="B172" s="219" t="s">
        <v>3</v>
      </c>
      <c r="C172" s="27"/>
      <c r="D172" s="79" t="s">
        <v>133</v>
      </c>
      <c r="E172" s="30"/>
      <c r="F172" s="31"/>
      <c r="G172" s="9"/>
      <c r="H172" s="32"/>
      <c r="I172" s="28"/>
      <c r="K172" s="29"/>
      <c r="L172" s="29"/>
    </row>
    <row r="173" spans="1:12" s="58" customFormat="1" ht="80.25" customHeight="1">
      <c r="A173" s="27"/>
      <c r="B173" s="27"/>
      <c r="C173" s="27"/>
      <c r="D173" s="79" t="s">
        <v>134</v>
      </c>
      <c r="E173" s="30"/>
      <c r="F173" s="31"/>
      <c r="G173" s="9"/>
      <c r="H173" s="32"/>
      <c r="I173" s="28"/>
      <c r="K173" s="29"/>
      <c r="L173" s="29"/>
    </row>
    <row r="174" spans="1:12" s="58" customFormat="1">
      <c r="A174" s="27"/>
      <c r="B174" s="27"/>
      <c r="C174" s="27"/>
      <c r="D174" s="79" t="s">
        <v>332</v>
      </c>
      <c r="E174" s="30"/>
      <c r="F174" s="31"/>
      <c r="G174" s="9"/>
      <c r="H174" s="32"/>
      <c r="I174" s="28"/>
      <c r="K174" s="29"/>
      <c r="L174" s="29"/>
    </row>
    <row r="175" spans="1:12" s="58" customFormat="1">
      <c r="A175" s="27"/>
      <c r="B175" s="27"/>
      <c r="C175" s="27"/>
      <c r="D175" s="80" t="s">
        <v>139</v>
      </c>
      <c r="E175" s="30"/>
      <c r="F175" s="93" t="s">
        <v>118</v>
      </c>
      <c r="G175" s="90">
        <v>11.05</v>
      </c>
      <c r="H175" s="221"/>
      <c r="I175" s="69">
        <f>SUM(G175*H175)</f>
        <v>0</v>
      </c>
      <c r="K175" s="29"/>
      <c r="L175" s="29"/>
    </row>
    <row r="176" spans="1:12" s="58" customFormat="1">
      <c r="A176" s="27"/>
      <c r="B176" s="27"/>
      <c r="C176" s="27"/>
      <c r="D176" s="80" t="s">
        <v>140</v>
      </c>
      <c r="E176" s="30"/>
      <c r="F176" s="93" t="s">
        <v>44</v>
      </c>
      <c r="G176" s="90">
        <v>73.45</v>
      </c>
      <c r="H176" s="221"/>
      <c r="I176" s="69">
        <f>SUM(G176*H176)</f>
        <v>0</v>
      </c>
      <c r="K176" s="29"/>
      <c r="L176" s="29"/>
    </row>
    <row r="177" spans="1:12" s="134" customFormat="1">
      <c r="A177" s="27"/>
      <c r="B177" s="27"/>
      <c r="C177" s="27"/>
      <c r="D177" s="80"/>
      <c r="E177" s="30"/>
      <c r="F177" s="93"/>
      <c r="G177" s="90"/>
      <c r="H177" s="69"/>
      <c r="I177" s="69"/>
      <c r="K177" s="29"/>
      <c r="L177" s="29"/>
    </row>
    <row r="178" spans="1:12" s="58" customFormat="1" ht="47.25" customHeight="1">
      <c r="A178" s="219" t="s">
        <v>4</v>
      </c>
      <c r="B178" s="219" t="s">
        <v>4</v>
      </c>
      <c r="C178" s="27"/>
      <c r="D178" s="79" t="s">
        <v>327</v>
      </c>
      <c r="E178" s="30"/>
      <c r="F178" s="31"/>
      <c r="G178" s="9"/>
      <c r="H178" s="32"/>
      <c r="I178" s="28"/>
      <c r="K178" s="29"/>
      <c r="L178" s="29"/>
    </row>
    <row r="179" spans="1:12" s="58" customFormat="1" ht="78" customHeight="1">
      <c r="A179" s="27"/>
      <c r="B179" s="27"/>
      <c r="C179" s="27"/>
      <c r="D179" s="79" t="s">
        <v>131</v>
      </c>
      <c r="E179" s="30"/>
      <c r="F179" s="31"/>
      <c r="G179" s="9"/>
      <c r="H179" s="32"/>
      <c r="I179" s="28"/>
      <c r="K179" s="29"/>
      <c r="L179" s="29"/>
    </row>
    <row r="180" spans="1:12" s="58" customFormat="1">
      <c r="A180" s="27"/>
      <c r="B180" s="27"/>
      <c r="C180" s="27"/>
      <c r="D180" s="80" t="s">
        <v>139</v>
      </c>
      <c r="E180" s="30"/>
      <c r="F180" s="93" t="s">
        <v>118</v>
      </c>
      <c r="G180" s="90">
        <f>1.74+44*0.4*0.4</f>
        <v>8.7800000000000011</v>
      </c>
      <c r="H180" s="221"/>
      <c r="I180" s="69">
        <f>SUM(G180*H180)</f>
        <v>0</v>
      </c>
      <c r="K180" s="29"/>
      <c r="L180" s="29"/>
    </row>
    <row r="181" spans="1:12" s="58" customFormat="1">
      <c r="A181" s="27"/>
      <c r="B181" s="27"/>
      <c r="C181" s="27"/>
      <c r="D181" s="80" t="s">
        <v>140</v>
      </c>
      <c r="E181" s="30"/>
      <c r="F181" s="93" t="s">
        <v>44</v>
      </c>
      <c r="G181" s="90">
        <f>25+44*0.4*2</f>
        <v>60.2</v>
      </c>
      <c r="H181" s="221"/>
      <c r="I181" s="69">
        <f>SUM(G181*H181)</f>
        <v>0</v>
      </c>
      <c r="K181" s="29"/>
      <c r="L181" s="29"/>
    </row>
    <row r="182" spans="1:12" s="58" customFormat="1">
      <c r="A182" s="27"/>
      <c r="B182" s="27"/>
      <c r="C182" s="27"/>
      <c r="D182" s="80"/>
      <c r="E182" s="30"/>
      <c r="F182" s="31"/>
      <c r="G182" s="9"/>
      <c r="H182" s="32"/>
      <c r="I182" s="28"/>
      <c r="K182" s="29"/>
      <c r="L182" s="29"/>
    </row>
    <row r="183" spans="1:12" s="58" customFormat="1" ht="33" customHeight="1">
      <c r="A183" s="219" t="s">
        <v>4</v>
      </c>
      <c r="B183" s="219" t="s">
        <v>5</v>
      </c>
      <c r="C183" s="27"/>
      <c r="D183" s="80" t="s">
        <v>135</v>
      </c>
      <c r="E183" s="30"/>
      <c r="F183" s="31"/>
      <c r="G183" s="9"/>
      <c r="H183" s="32"/>
      <c r="I183" s="28"/>
      <c r="K183" s="29"/>
      <c r="L183" s="29"/>
    </row>
    <row r="184" spans="1:12" s="58" customFormat="1" ht="76.5" customHeight="1">
      <c r="A184" s="27"/>
      <c r="B184" s="27"/>
      <c r="C184" s="27"/>
      <c r="D184" s="80" t="s">
        <v>131</v>
      </c>
      <c r="E184" s="30"/>
      <c r="F184" s="31"/>
      <c r="G184" s="9"/>
      <c r="H184" s="32"/>
      <c r="I184" s="28"/>
      <c r="K184" s="29"/>
      <c r="L184" s="29"/>
    </row>
    <row r="185" spans="1:12" s="58" customFormat="1">
      <c r="A185" s="27"/>
      <c r="B185" s="27"/>
      <c r="C185" s="27"/>
      <c r="D185" s="80" t="s">
        <v>139</v>
      </c>
      <c r="E185" s="30"/>
      <c r="F185" s="93" t="s">
        <v>118</v>
      </c>
      <c r="G185" s="90">
        <v>2.5</v>
      </c>
      <c r="H185" s="221"/>
      <c r="I185" s="69">
        <f>SUM(G185*H185)</f>
        <v>0</v>
      </c>
      <c r="K185" s="29"/>
      <c r="L185" s="29"/>
    </row>
    <row r="186" spans="1:12" s="58" customFormat="1">
      <c r="A186" s="27"/>
      <c r="B186" s="27"/>
      <c r="C186" s="27"/>
      <c r="D186" s="80" t="s">
        <v>140</v>
      </c>
      <c r="E186" s="30"/>
      <c r="F186" s="93" t="s">
        <v>44</v>
      </c>
      <c r="G186" s="90">
        <v>25</v>
      </c>
      <c r="H186" s="221"/>
      <c r="I186" s="69">
        <f>SUM(G186*(H186))</f>
        <v>0</v>
      </c>
      <c r="K186" s="29"/>
      <c r="L186" s="29"/>
    </row>
    <row r="187" spans="1:12" s="58" customFormat="1">
      <c r="A187" s="27"/>
      <c r="B187" s="27"/>
      <c r="C187" s="27"/>
      <c r="D187" s="80"/>
      <c r="E187" s="30"/>
      <c r="F187" s="31"/>
      <c r="G187" s="9"/>
      <c r="H187" s="32"/>
      <c r="I187" s="28"/>
      <c r="K187" s="29"/>
      <c r="L187" s="29"/>
    </row>
    <row r="188" spans="1:12" s="58" customFormat="1" ht="67.5" customHeight="1">
      <c r="A188" s="219" t="s">
        <v>4</v>
      </c>
      <c r="B188" s="219" t="s">
        <v>6</v>
      </c>
      <c r="C188" s="27"/>
      <c r="D188" s="79" t="s">
        <v>136</v>
      </c>
      <c r="E188" s="30"/>
      <c r="F188" s="31"/>
      <c r="G188" s="9"/>
      <c r="H188" s="32"/>
      <c r="I188" s="28"/>
      <c r="K188" s="29"/>
      <c r="L188" s="29"/>
    </row>
    <row r="189" spans="1:12" s="58" customFormat="1">
      <c r="A189" s="27"/>
      <c r="B189" s="27"/>
      <c r="C189" s="27"/>
      <c r="D189" s="80" t="s">
        <v>139</v>
      </c>
      <c r="E189" s="30"/>
      <c r="F189" s="93" t="s">
        <v>118</v>
      </c>
      <c r="G189" s="83">
        <f>2+43.75*0.5*0.2+14.57*1.1*0.2</f>
        <v>9.5804000000000009</v>
      </c>
      <c r="H189" s="221"/>
      <c r="I189" s="69">
        <f>SUM(G189*H189)</f>
        <v>0</v>
      </c>
      <c r="K189" s="29"/>
      <c r="L189" s="29"/>
    </row>
    <row r="190" spans="1:12" s="58" customFormat="1">
      <c r="A190" s="27"/>
      <c r="B190" s="27"/>
      <c r="C190" s="27"/>
      <c r="D190" s="80" t="s">
        <v>140</v>
      </c>
      <c r="E190" s="30"/>
      <c r="F190" s="93" t="s">
        <v>44</v>
      </c>
      <c r="G190" s="83">
        <f>20+43.75*0.5*2+14.57*1.1*2+1.1*0.2*6</f>
        <v>97.123999999999995</v>
      </c>
      <c r="H190" s="221"/>
      <c r="I190" s="69">
        <f>SUM(G190*H190)</f>
        <v>0</v>
      </c>
      <c r="K190" s="29"/>
      <c r="L190" s="29"/>
    </row>
    <row r="191" spans="1:12" s="58" customFormat="1">
      <c r="A191" s="27"/>
      <c r="B191" s="27"/>
      <c r="C191" s="27"/>
      <c r="D191" s="91"/>
      <c r="E191" s="30"/>
      <c r="F191" s="31"/>
      <c r="G191" s="9"/>
      <c r="H191" s="32"/>
      <c r="I191" s="28"/>
      <c r="K191" s="29"/>
      <c r="L191" s="29"/>
    </row>
    <row r="192" spans="1:12" s="58" customFormat="1" ht="61" customHeight="1">
      <c r="A192" s="219" t="s">
        <v>4</v>
      </c>
      <c r="B192" s="219" t="s">
        <v>7</v>
      </c>
      <c r="C192" s="27"/>
      <c r="D192" s="48" t="s">
        <v>141</v>
      </c>
      <c r="E192" s="30"/>
      <c r="F192" s="31"/>
      <c r="G192" s="9"/>
      <c r="H192" s="32"/>
      <c r="I192" s="28"/>
      <c r="K192" s="29"/>
      <c r="L192" s="29"/>
    </row>
    <row r="193" spans="1:12" s="58" customFormat="1">
      <c r="A193" s="27"/>
      <c r="B193" s="27"/>
      <c r="C193" s="27"/>
      <c r="D193" s="81" t="s">
        <v>142</v>
      </c>
      <c r="E193" s="30"/>
      <c r="F193" s="93" t="s">
        <v>12</v>
      </c>
      <c r="G193" s="69">
        <v>1424.7</v>
      </c>
      <c r="H193" s="221"/>
      <c r="I193" s="69">
        <f>SUM(G193*H193)</f>
        <v>0</v>
      </c>
      <c r="K193" s="29"/>
      <c r="L193" s="29"/>
    </row>
    <row r="194" spans="1:12" s="58" customFormat="1">
      <c r="A194" s="27"/>
      <c r="B194" s="27"/>
      <c r="C194" s="27"/>
      <c r="D194" s="30"/>
      <c r="E194" s="30"/>
      <c r="F194" s="31"/>
      <c r="G194" s="9"/>
      <c r="H194" s="32"/>
      <c r="I194" s="28"/>
      <c r="K194" s="29"/>
      <c r="L194" s="29"/>
    </row>
    <row r="195" spans="1:12" s="58" customFormat="1">
      <c r="A195" s="77" t="s">
        <v>4</v>
      </c>
      <c r="B195" s="77"/>
      <c r="C195" s="18"/>
      <c r="D195" s="19" t="s">
        <v>143</v>
      </c>
      <c r="E195" s="19"/>
      <c r="F195" s="20"/>
      <c r="G195" s="7"/>
      <c r="H195" s="21"/>
      <c r="I195" s="22">
        <f>SUM(I165:I193)</f>
        <v>0</v>
      </c>
      <c r="K195" s="29"/>
      <c r="L195" s="29"/>
    </row>
    <row r="196" spans="1:12" s="58" customFormat="1">
      <c r="A196" s="27"/>
      <c r="B196" s="27"/>
      <c r="C196" s="27"/>
      <c r="D196" s="30"/>
      <c r="E196" s="30"/>
      <c r="F196" s="31"/>
      <c r="G196" s="9"/>
      <c r="H196" s="32"/>
      <c r="I196" s="28"/>
      <c r="K196" s="29"/>
      <c r="L196" s="29"/>
    </row>
    <row r="197" spans="1:12" s="59" customFormat="1">
      <c r="A197" s="27"/>
      <c r="B197" s="27"/>
      <c r="C197" s="27"/>
      <c r="D197" s="30"/>
      <c r="E197" s="30"/>
      <c r="F197" s="31"/>
      <c r="G197" s="9"/>
      <c r="H197" s="32"/>
      <c r="I197" s="28"/>
      <c r="K197" s="29"/>
      <c r="L197" s="29"/>
    </row>
    <row r="198" spans="1:12" s="59" customFormat="1">
      <c r="A198" s="27"/>
      <c r="B198" s="27"/>
      <c r="C198" s="27"/>
      <c r="D198" s="30"/>
      <c r="E198" s="30"/>
      <c r="F198" s="31"/>
      <c r="G198" s="9"/>
      <c r="H198" s="32"/>
      <c r="I198" s="28"/>
      <c r="K198" s="29"/>
      <c r="L198" s="29"/>
    </row>
    <row r="199" spans="1:12" s="59" customFormat="1" ht="20">
      <c r="A199" s="302" t="s">
        <v>144</v>
      </c>
      <c r="B199" s="302"/>
      <c r="C199" s="302"/>
      <c r="D199" s="302"/>
      <c r="E199" s="302"/>
      <c r="F199" s="302"/>
      <c r="G199" s="302"/>
      <c r="H199" s="240"/>
      <c r="I199" s="241"/>
      <c r="K199" s="29"/>
      <c r="L199" s="29"/>
    </row>
    <row r="200" spans="1:12" s="59" customFormat="1" ht="330" customHeight="1">
      <c r="A200" s="301" t="s">
        <v>379</v>
      </c>
      <c r="B200" s="301"/>
      <c r="C200" s="301"/>
      <c r="D200" s="301"/>
      <c r="E200" s="301"/>
      <c r="F200" s="301"/>
      <c r="G200" s="301"/>
      <c r="H200" s="66"/>
      <c r="I200" s="66"/>
      <c r="K200" s="29"/>
      <c r="L200" s="29"/>
    </row>
    <row r="201" spans="1:12" s="59" customFormat="1" ht="409.5" customHeight="1">
      <c r="A201" s="296" t="s">
        <v>373</v>
      </c>
      <c r="B201" s="296"/>
      <c r="C201" s="296"/>
      <c r="D201" s="296"/>
      <c r="E201" s="296"/>
      <c r="F201" s="296"/>
      <c r="G201" s="296"/>
      <c r="H201" s="66"/>
      <c r="I201" s="66"/>
      <c r="K201" s="29"/>
      <c r="L201" s="29"/>
    </row>
    <row r="202" spans="1:12" s="59" customFormat="1" ht="409.6" customHeight="1">
      <c r="A202" s="296" t="s">
        <v>374</v>
      </c>
      <c r="B202" s="296"/>
      <c r="C202" s="296"/>
      <c r="D202" s="296"/>
      <c r="E202" s="296"/>
      <c r="F202" s="296"/>
      <c r="G202" s="296"/>
      <c r="H202" s="66"/>
      <c r="I202" s="66"/>
      <c r="K202" s="29"/>
      <c r="L202" s="29"/>
    </row>
    <row r="203" spans="1:12" s="59" customFormat="1" ht="222" customHeight="1">
      <c r="A203" s="301" t="s">
        <v>380</v>
      </c>
      <c r="B203" s="301"/>
      <c r="C203" s="301"/>
      <c r="D203" s="301"/>
      <c r="E203" s="301"/>
      <c r="F203" s="301"/>
      <c r="G203" s="301"/>
      <c r="H203" s="66"/>
      <c r="I203" s="66"/>
      <c r="K203" s="29"/>
      <c r="L203" s="29"/>
    </row>
    <row r="204" spans="1:12" s="59" customFormat="1" ht="243.75" customHeight="1">
      <c r="A204" s="296" t="s">
        <v>31</v>
      </c>
      <c r="B204" s="296"/>
      <c r="C204" s="296"/>
      <c r="D204" s="296"/>
      <c r="E204" s="296"/>
      <c r="F204" s="296"/>
      <c r="G204" s="296"/>
      <c r="H204" s="66"/>
      <c r="I204" s="66"/>
      <c r="K204" s="29"/>
      <c r="L204" s="29"/>
    </row>
    <row r="205" spans="1:12" s="59" customFormat="1" ht="409.5" customHeight="1">
      <c r="A205" s="296" t="s">
        <v>368</v>
      </c>
      <c r="B205" s="296"/>
      <c r="C205" s="296"/>
      <c r="D205" s="296"/>
      <c r="E205" s="296"/>
      <c r="F205" s="296"/>
      <c r="G205" s="296"/>
      <c r="H205" s="66"/>
      <c r="I205" s="66"/>
      <c r="K205" s="29"/>
      <c r="L205" s="29"/>
    </row>
    <row r="206" spans="1:12" s="59" customFormat="1" ht="269.25" customHeight="1">
      <c r="A206" s="296" t="s">
        <v>32</v>
      </c>
      <c r="B206" s="296"/>
      <c r="C206" s="296"/>
      <c r="D206" s="296"/>
      <c r="E206" s="296"/>
      <c r="F206" s="296"/>
      <c r="G206" s="296"/>
      <c r="H206" s="66"/>
      <c r="I206" s="66"/>
      <c r="K206" s="29"/>
      <c r="L206" s="29"/>
    </row>
    <row r="207" spans="1:12" s="59" customFormat="1" ht="339" customHeight="1">
      <c r="A207" s="296" t="s">
        <v>33</v>
      </c>
      <c r="B207" s="296"/>
      <c r="C207" s="296"/>
      <c r="D207" s="296"/>
      <c r="E207" s="296"/>
      <c r="F207" s="296"/>
      <c r="G207" s="296"/>
      <c r="H207" s="96"/>
      <c r="I207" s="96"/>
      <c r="K207" s="29"/>
      <c r="L207" s="29"/>
    </row>
    <row r="208" spans="1:12" s="59" customFormat="1" ht="256.5" customHeight="1">
      <c r="A208" s="296" t="s">
        <v>375</v>
      </c>
      <c r="B208" s="296"/>
      <c r="C208" s="296"/>
      <c r="D208" s="296"/>
      <c r="E208" s="296"/>
      <c r="F208" s="296"/>
      <c r="G208" s="296"/>
      <c r="H208" s="96"/>
      <c r="I208" s="96"/>
      <c r="K208" s="29"/>
      <c r="L208" s="29"/>
    </row>
    <row r="209" spans="1:12" s="59" customFormat="1" ht="191.25" customHeight="1">
      <c r="A209" s="296" t="s">
        <v>34</v>
      </c>
      <c r="B209" s="296"/>
      <c r="C209" s="296"/>
      <c r="D209" s="296"/>
      <c r="E209" s="296"/>
      <c r="F209" s="296"/>
      <c r="G209" s="296"/>
      <c r="H209" s="96"/>
      <c r="I209" s="96"/>
      <c r="K209" s="29"/>
      <c r="L209" s="29"/>
    </row>
    <row r="210" spans="1:12" s="59" customFormat="1" ht="317.25" customHeight="1">
      <c r="A210" s="296" t="s">
        <v>35</v>
      </c>
      <c r="B210" s="296"/>
      <c r="C210" s="296"/>
      <c r="D210" s="296"/>
      <c r="E210" s="296"/>
      <c r="F210" s="296"/>
      <c r="G210" s="296"/>
      <c r="H210" s="66"/>
      <c r="I210" s="66"/>
      <c r="K210" s="29"/>
      <c r="L210" s="29"/>
    </row>
    <row r="211" spans="1:12" s="134" customFormat="1">
      <c r="A211" s="264"/>
      <c r="B211" s="264"/>
      <c r="C211" s="264"/>
      <c r="D211" s="264"/>
      <c r="E211" s="264"/>
      <c r="F211" s="264"/>
      <c r="G211" s="264"/>
      <c r="H211" s="66"/>
      <c r="I211" s="66"/>
      <c r="K211" s="29"/>
      <c r="L211" s="29"/>
    </row>
    <row r="212" spans="1:12" s="59" customFormat="1" ht="18">
      <c r="A212" s="233" t="s">
        <v>5</v>
      </c>
      <c r="B212" s="223"/>
      <c r="C212" s="224"/>
      <c r="D212" s="225" t="s">
        <v>145</v>
      </c>
      <c r="E212" s="225"/>
      <c r="F212" s="226"/>
      <c r="G212" s="227"/>
      <c r="H212" s="228"/>
      <c r="I212" s="229"/>
      <c r="K212" s="29"/>
      <c r="L212" s="29"/>
    </row>
    <row r="213" spans="1:12" s="59" customFormat="1" ht="31">
      <c r="A213" s="290" t="s">
        <v>13</v>
      </c>
      <c r="B213" s="290"/>
      <c r="C213" s="290"/>
      <c r="D213" s="212" t="s">
        <v>14</v>
      </c>
      <c r="E213" s="14" t="s">
        <v>45</v>
      </c>
      <c r="F213" s="15" t="s">
        <v>15</v>
      </c>
      <c r="G213" s="6" t="s">
        <v>16</v>
      </c>
      <c r="H213" s="6" t="s">
        <v>17</v>
      </c>
      <c r="I213" s="16" t="s">
        <v>18</v>
      </c>
      <c r="K213" s="29"/>
      <c r="L213" s="29"/>
    </row>
    <row r="214" spans="1:12" s="59" customFormat="1">
      <c r="A214" s="27"/>
      <c r="B214" s="27"/>
      <c r="C214" s="27"/>
      <c r="D214" s="30"/>
      <c r="E214" s="30"/>
      <c r="F214" s="31"/>
      <c r="G214" s="9"/>
      <c r="H214" s="32"/>
      <c r="I214" s="28"/>
      <c r="K214" s="29"/>
      <c r="L214" s="29"/>
    </row>
    <row r="215" spans="1:12" s="121" customFormat="1" ht="243.75" customHeight="1">
      <c r="A215" s="181" t="s">
        <v>5</v>
      </c>
      <c r="B215" s="123" t="s">
        <v>0</v>
      </c>
      <c r="C215" s="126"/>
      <c r="D215" s="253" t="s">
        <v>218</v>
      </c>
      <c r="E215" s="126"/>
      <c r="F215" s="127"/>
      <c r="G215" s="128"/>
      <c r="H215" s="128"/>
      <c r="I215" s="129"/>
      <c r="K215" s="29"/>
      <c r="L215" s="29"/>
    </row>
    <row r="216" spans="1:12" s="121" customFormat="1">
      <c r="A216" s="181"/>
      <c r="B216" s="123"/>
      <c r="C216" s="126"/>
      <c r="D216" s="253" t="s">
        <v>233</v>
      </c>
      <c r="E216" s="126"/>
      <c r="F216" s="130" t="s">
        <v>118</v>
      </c>
      <c r="G216" s="131">
        <v>26</v>
      </c>
      <c r="H216" s="242"/>
      <c r="I216" s="108">
        <f t="shared" ref="I216:I217" si="0">SUM(G216*H216)</f>
        <v>0</v>
      </c>
      <c r="K216" s="29"/>
      <c r="L216" s="29"/>
    </row>
    <row r="217" spans="1:12" s="121" customFormat="1" ht="31">
      <c r="A217" s="181"/>
      <c r="B217" s="181"/>
      <c r="C217" s="184"/>
      <c r="D217" s="253" t="s">
        <v>338</v>
      </c>
      <c r="E217" s="184"/>
      <c r="F217" s="199" t="s">
        <v>118</v>
      </c>
      <c r="G217" s="131">
        <v>87</v>
      </c>
      <c r="H217" s="242"/>
      <c r="I217" s="131">
        <f t="shared" si="0"/>
        <v>0</v>
      </c>
      <c r="K217" s="29"/>
      <c r="L217" s="29"/>
    </row>
    <row r="218" spans="1:12" s="121" customFormat="1">
      <c r="A218" s="4"/>
      <c r="B218" s="45"/>
      <c r="C218" s="45"/>
      <c r="D218" s="46"/>
      <c r="E218" s="46"/>
      <c r="F218" s="42"/>
      <c r="G218" s="32"/>
      <c r="H218" s="32"/>
      <c r="I218" s="28"/>
      <c r="K218" s="29"/>
      <c r="L218" s="29"/>
    </row>
    <row r="219" spans="1:12" s="121" customFormat="1" ht="96" customHeight="1">
      <c r="A219" s="181" t="s">
        <v>5</v>
      </c>
      <c r="B219" s="123" t="s">
        <v>2</v>
      </c>
      <c r="C219" s="126"/>
      <c r="D219" s="220" t="s">
        <v>219</v>
      </c>
      <c r="E219" s="126"/>
      <c r="F219" s="37" t="s">
        <v>44</v>
      </c>
      <c r="G219" s="131">
        <v>107</v>
      </c>
      <c r="H219" s="242"/>
      <c r="I219" s="108">
        <f t="shared" ref="I219" si="1">SUM(G219*H219)</f>
        <v>0</v>
      </c>
      <c r="K219" s="29"/>
      <c r="L219" s="29"/>
    </row>
    <row r="220" spans="1:12" s="134" customFormat="1">
      <c r="A220" s="181"/>
      <c r="B220" s="123"/>
      <c r="C220" s="126"/>
      <c r="D220" s="220"/>
      <c r="E220" s="126"/>
      <c r="F220" s="37"/>
      <c r="G220" s="131"/>
      <c r="H220" s="108"/>
      <c r="I220" s="108"/>
      <c r="K220" s="29"/>
      <c r="L220" s="29"/>
    </row>
    <row r="221" spans="1:12" s="121" customFormat="1" ht="156" customHeight="1">
      <c r="A221" s="181" t="s">
        <v>5</v>
      </c>
      <c r="B221" s="123" t="s">
        <v>3</v>
      </c>
      <c r="C221" s="55"/>
      <c r="D221" s="253" t="s">
        <v>220</v>
      </c>
      <c r="E221" s="132"/>
      <c r="F221" s="40"/>
      <c r="G221" s="41"/>
      <c r="H221" s="41"/>
      <c r="I221" s="28"/>
      <c r="K221" s="29"/>
      <c r="L221" s="29"/>
    </row>
    <row r="222" spans="1:12" s="121" customFormat="1">
      <c r="A222" s="123"/>
      <c r="B222" s="123"/>
      <c r="C222" s="55"/>
      <c r="D222" s="254" t="s">
        <v>222</v>
      </c>
      <c r="E222" s="132"/>
      <c r="F222" s="37" t="s">
        <v>118</v>
      </c>
      <c r="G222" s="44">
        <v>12</v>
      </c>
      <c r="H222" s="235"/>
      <c r="I222" s="133">
        <f t="shared" ref="I222:I223" si="2">SUM(G222*H222)</f>
        <v>0</v>
      </c>
      <c r="K222" s="29"/>
      <c r="L222" s="29"/>
    </row>
    <row r="223" spans="1:12" s="121" customFormat="1">
      <c r="A223" s="123"/>
      <c r="B223" s="123"/>
      <c r="C223" s="55"/>
      <c r="D223" s="254" t="s">
        <v>217</v>
      </c>
      <c r="E223" s="132"/>
      <c r="F223" s="37" t="s">
        <v>118</v>
      </c>
      <c r="G223" s="44">
        <v>3</v>
      </c>
      <c r="H223" s="235"/>
      <c r="I223" s="133">
        <f t="shared" si="2"/>
        <v>0</v>
      </c>
      <c r="K223" s="29"/>
      <c r="L223" s="29"/>
    </row>
    <row r="224" spans="1:12" s="121" customFormat="1">
      <c r="A224" s="45"/>
      <c r="B224" s="45"/>
      <c r="C224" s="45"/>
      <c r="D224" s="46"/>
      <c r="E224" s="46"/>
      <c r="F224" s="42"/>
      <c r="G224" s="32"/>
      <c r="H224" s="32"/>
      <c r="I224" s="28"/>
      <c r="K224" s="29"/>
      <c r="L224" s="29"/>
    </row>
    <row r="225" spans="1:12" s="121" customFormat="1" ht="94.5" customHeight="1">
      <c r="A225" s="181" t="s">
        <v>5</v>
      </c>
      <c r="B225" s="123" t="s">
        <v>4</v>
      </c>
      <c r="C225" s="55"/>
      <c r="D225" s="253" t="s">
        <v>221</v>
      </c>
      <c r="E225" s="46"/>
      <c r="F225" s="37" t="s">
        <v>118</v>
      </c>
      <c r="G225" s="44">
        <v>41</v>
      </c>
      <c r="H225" s="235"/>
      <c r="I225" s="133">
        <f t="shared" ref="I225" si="3">SUM(G225*H225)</f>
        <v>0</v>
      </c>
      <c r="K225" s="29"/>
      <c r="L225" s="29"/>
    </row>
    <row r="226" spans="1:12" s="121" customFormat="1">
      <c r="A226" s="4"/>
      <c r="B226" s="45"/>
      <c r="C226" s="45"/>
      <c r="D226" s="46"/>
      <c r="E226" s="46"/>
      <c r="F226" s="42"/>
      <c r="G226" s="32"/>
      <c r="H226" s="32"/>
      <c r="I226" s="28"/>
      <c r="K226" s="29"/>
      <c r="L226" s="29"/>
    </row>
    <row r="227" spans="1:12" s="121" customFormat="1" ht="114.75" customHeight="1">
      <c r="A227" s="150" t="s">
        <v>5</v>
      </c>
      <c r="B227" s="219" t="s">
        <v>5</v>
      </c>
      <c r="C227" s="45"/>
      <c r="D227" s="253" t="s">
        <v>381</v>
      </c>
      <c r="E227" s="46"/>
      <c r="F227" s="42"/>
      <c r="G227" s="32"/>
      <c r="H227" s="32"/>
      <c r="I227" s="28"/>
      <c r="K227" s="29"/>
      <c r="L227" s="29"/>
    </row>
    <row r="228" spans="1:12" s="121" customFormat="1">
      <c r="A228" s="45"/>
      <c r="B228" s="45"/>
      <c r="C228" s="45"/>
      <c r="D228" s="46" t="s">
        <v>223</v>
      </c>
      <c r="E228" s="46"/>
      <c r="F228" s="37" t="s">
        <v>42</v>
      </c>
      <c r="G228" s="44">
        <v>132</v>
      </c>
      <c r="H228" s="235"/>
      <c r="I228" s="133">
        <f t="shared" ref="I228" si="4">SUM(G228*H228)</f>
        <v>0</v>
      </c>
      <c r="K228" s="29"/>
      <c r="L228" s="29"/>
    </row>
    <row r="229" spans="1:12" s="121" customFormat="1">
      <c r="A229" s="45"/>
      <c r="B229" s="45"/>
      <c r="C229" s="45"/>
      <c r="D229" s="46"/>
      <c r="E229" s="46"/>
      <c r="F229" s="42"/>
      <c r="G229" s="32"/>
      <c r="H229" s="32"/>
      <c r="I229" s="28"/>
      <c r="K229" s="29"/>
      <c r="L229" s="29"/>
    </row>
    <row r="230" spans="1:12" s="117" customFormat="1" ht="226.5" customHeight="1">
      <c r="A230" s="219" t="s">
        <v>5</v>
      </c>
      <c r="B230" s="219" t="s">
        <v>6</v>
      </c>
      <c r="C230" s="45"/>
      <c r="D230" s="214" t="s">
        <v>353</v>
      </c>
      <c r="E230" s="46"/>
      <c r="F230" s="42"/>
      <c r="G230" s="32"/>
      <c r="H230" s="32"/>
      <c r="I230" s="124"/>
      <c r="K230" s="29"/>
      <c r="L230" s="29"/>
    </row>
    <row r="231" spans="1:12" s="117" customFormat="1" ht="63.75" customHeight="1">
      <c r="A231" s="45"/>
      <c r="B231" s="45"/>
      <c r="C231" s="45"/>
      <c r="D231" s="214" t="s">
        <v>352</v>
      </c>
      <c r="E231" s="46"/>
      <c r="F231" s="42"/>
      <c r="G231" s="32"/>
      <c r="H231" s="32"/>
      <c r="I231" s="124"/>
      <c r="K231" s="29"/>
      <c r="L231" s="29"/>
    </row>
    <row r="232" spans="1:12" s="117" customFormat="1" ht="16.5" customHeight="1">
      <c r="A232" s="45"/>
      <c r="B232" s="45"/>
      <c r="C232" s="45"/>
      <c r="D232" s="135" t="s">
        <v>214</v>
      </c>
      <c r="E232" s="46"/>
      <c r="F232" s="186" t="s">
        <v>21</v>
      </c>
      <c r="G232" s="102">
        <v>54</v>
      </c>
      <c r="H232" s="239"/>
      <c r="I232" s="125">
        <f>SUM(G232*H232)</f>
        <v>0</v>
      </c>
      <c r="K232" s="29"/>
      <c r="L232" s="29"/>
    </row>
    <row r="233" spans="1:12" s="117" customFormat="1">
      <c r="A233" s="45"/>
      <c r="B233" s="45"/>
      <c r="C233" s="45"/>
      <c r="D233" s="135" t="s">
        <v>215</v>
      </c>
      <c r="E233" s="46"/>
      <c r="F233" s="186" t="s">
        <v>21</v>
      </c>
      <c r="G233" s="102">
        <v>4</v>
      </c>
      <c r="H233" s="239"/>
      <c r="I233" s="125">
        <f>SUM(G233*H233)</f>
        <v>0</v>
      </c>
      <c r="K233" s="29"/>
      <c r="L233" s="29"/>
    </row>
    <row r="234" spans="1:12" s="117" customFormat="1">
      <c r="A234" s="45"/>
      <c r="B234" s="45"/>
      <c r="C234" s="45"/>
      <c r="D234" s="135" t="s">
        <v>216</v>
      </c>
      <c r="E234" s="46"/>
      <c r="F234" s="186" t="s">
        <v>21</v>
      </c>
      <c r="G234" s="102">
        <v>56</v>
      </c>
      <c r="H234" s="239"/>
      <c r="I234" s="125">
        <f>SUM(G234*H234)</f>
        <v>0</v>
      </c>
      <c r="K234" s="29"/>
      <c r="L234" s="29"/>
    </row>
    <row r="235" spans="1:12" s="117" customFormat="1">
      <c r="A235" s="45"/>
      <c r="B235" s="45"/>
      <c r="C235" s="45"/>
      <c r="D235" s="46"/>
      <c r="E235" s="46"/>
      <c r="F235" s="42"/>
      <c r="G235" s="32"/>
      <c r="H235" s="32"/>
      <c r="I235" s="124"/>
      <c r="K235" s="29"/>
      <c r="L235" s="29"/>
    </row>
    <row r="236" spans="1:12" s="117" customFormat="1" ht="172.5" customHeight="1">
      <c r="A236" s="150" t="s">
        <v>5</v>
      </c>
      <c r="B236" s="219" t="s">
        <v>7</v>
      </c>
      <c r="C236" s="45"/>
      <c r="D236" s="214" t="s">
        <v>354</v>
      </c>
      <c r="E236" s="46"/>
      <c r="F236" s="42"/>
      <c r="G236" s="32"/>
      <c r="H236" s="32"/>
      <c r="I236" s="124"/>
      <c r="K236" s="29"/>
      <c r="L236" s="29"/>
    </row>
    <row r="237" spans="1:12" s="117" customFormat="1" ht="60.75" customHeight="1">
      <c r="A237" s="45"/>
      <c r="B237" s="45"/>
      <c r="C237" s="45"/>
      <c r="D237" s="214" t="s">
        <v>352</v>
      </c>
      <c r="E237" s="46"/>
      <c r="F237" s="42"/>
      <c r="G237" s="32"/>
      <c r="H237" s="32"/>
      <c r="I237" s="124"/>
      <c r="K237" s="29"/>
      <c r="L237" s="29"/>
    </row>
    <row r="238" spans="1:12" s="117" customFormat="1">
      <c r="A238" s="45"/>
      <c r="B238" s="45"/>
      <c r="C238" s="45"/>
      <c r="D238" s="135" t="s">
        <v>214</v>
      </c>
      <c r="E238" s="46"/>
      <c r="F238" s="186" t="s">
        <v>21</v>
      </c>
      <c r="G238" s="102">
        <v>75</v>
      </c>
      <c r="H238" s="239"/>
      <c r="I238" s="125">
        <f>SUM(G238*H238)</f>
        <v>0</v>
      </c>
      <c r="K238" s="29"/>
      <c r="L238" s="29"/>
    </row>
    <row r="239" spans="1:12" s="117" customFormat="1">
      <c r="A239" s="45"/>
      <c r="B239" s="45"/>
      <c r="C239" s="45"/>
      <c r="D239" s="135" t="s">
        <v>215</v>
      </c>
      <c r="E239" s="46"/>
      <c r="F239" s="186" t="s">
        <v>21</v>
      </c>
      <c r="G239" s="102">
        <v>6</v>
      </c>
      <c r="H239" s="239"/>
      <c r="I239" s="125">
        <f>SUM(G239*H239)</f>
        <v>0</v>
      </c>
      <c r="K239" s="29"/>
      <c r="L239" s="29"/>
    </row>
    <row r="240" spans="1:12" s="117" customFormat="1">
      <c r="A240" s="45"/>
      <c r="B240" s="45"/>
      <c r="C240" s="45"/>
      <c r="D240" s="135" t="s">
        <v>216</v>
      </c>
      <c r="E240" s="46"/>
      <c r="F240" s="186" t="s">
        <v>21</v>
      </c>
      <c r="G240" s="102">
        <v>78</v>
      </c>
      <c r="H240" s="239"/>
      <c r="I240" s="125">
        <f>SUM(G240*H240)</f>
        <v>0</v>
      </c>
      <c r="K240" s="29"/>
      <c r="L240" s="29"/>
    </row>
    <row r="241" spans="1:12" s="117" customFormat="1">
      <c r="A241" s="27"/>
      <c r="B241" s="27"/>
      <c r="C241" s="27"/>
      <c r="D241" s="30"/>
      <c r="E241" s="30"/>
      <c r="F241" s="31"/>
      <c r="G241" s="9"/>
      <c r="H241" s="32"/>
      <c r="I241" s="28"/>
      <c r="K241" s="29"/>
      <c r="L241" s="29"/>
    </row>
    <row r="242" spans="1:12" s="59" customFormat="1" ht="80.25" customHeight="1">
      <c r="A242" s="219" t="s">
        <v>5</v>
      </c>
      <c r="B242" s="219" t="s">
        <v>8</v>
      </c>
      <c r="C242" s="27"/>
      <c r="D242" s="39" t="s">
        <v>146</v>
      </c>
      <c r="E242" s="30"/>
      <c r="F242" s="82" t="s">
        <v>44</v>
      </c>
      <c r="G242" s="69">
        <v>3000</v>
      </c>
      <c r="H242" s="221"/>
      <c r="I242" s="69">
        <f>SUM(G242*H242)</f>
        <v>0</v>
      </c>
      <c r="K242" s="29"/>
      <c r="L242" s="29"/>
    </row>
    <row r="243" spans="1:12" s="59" customFormat="1">
      <c r="A243" s="27"/>
      <c r="B243" s="27"/>
      <c r="C243" s="27"/>
      <c r="D243" s="30"/>
      <c r="E243" s="30"/>
      <c r="F243" s="31"/>
      <c r="G243" s="9"/>
      <c r="H243" s="32"/>
      <c r="I243" s="28"/>
      <c r="K243" s="29"/>
      <c r="L243" s="29"/>
    </row>
    <row r="244" spans="1:12" s="59" customFormat="1" ht="93.75" customHeight="1">
      <c r="A244" s="219" t="s">
        <v>5</v>
      </c>
      <c r="B244" s="219" t="s">
        <v>9</v>
      </c>
      <c r="C244" s="27"/>
      <c r="D244" s="39" t="s">
        <v>147</v>
      </c>
      <c r="E244" s="30"/>
      <c r="F244" s="31"/>
      <c r="G244" s="9"/>
      <c r="H244" s="32"/>
      <c r="I244" s="28"/>
      <c r="K244" s="29"/>
      <c r="L244" s="29"/>
    </row>
    <row r="245" spans="1:12" s="59" customFormat="1">
      <c r="A245" s="27"/>
      <c r="B245" s="27"/>
      <c r="C245" s="27"/>
      <c r="D245" s="98" t="s">
        <v>148</v>
      </c>
      <c r="E245" s="30"/>
      <c r="F245" s="82" t="s">
        <v>118</v>
      </c>
      <c r="G245" s="78">
        <v>2</v>
      </c>
      <c r="H245" s="221"/>
      <c r="I245" s="69">
        <f>SUM(G245*H245)</f>
        <v>0</v>
      </c>
      <c r="K245" s="29"/>
      <c r="L245" s="29"/>
    </row>
    <row r="246" spans="1:12" s="59" customFormat="1">
      <c r="A246" s="27"/>
      <c r="B246" s="27"/>
      <c r="C246" s="27"/>
      <c r="D246" s="98" t="s">
        <v>149</v>
      </c>
      <c r="E246" s="30"/>
      <c r="F246" s="82" t="s">
        <v>42</v>
      </c>
      <c r="G246" s="78">
        <v>30</v>
      </c>
      <c r="H246" s="221"/>
      <c r="I246" s="69">
        <f>SUM(G246*H246)</f>
        <v>0</v>
      </c>
      <c r="K246" s="29"/>
      <c r="L246" s="29"/>
    </row>
    <row r="247" spans="1:12" s="59" customFormat="1">
      <c r="A247" s="27"/>
      <c r="B247" s="27"/>
      <c r="C247" s="27"/>
      <c r="D247" s="30"/>
      <c r="E247" s="30"/>
      <c r="F247" s="31"/>
      <c r="G247" s="9"/>
      <c r="H247" s="32"/>
      <c r="I247" s="28"/>
      <c r="K247" s="29"/>
      <c r="L247" s="29"/>
    </row>
    <row r="248" spans="1:12" s="59" customFormat="1" ht="65.25" customHeight="1">
      <c r="A248" s="219" t="s">
        <v>5</v>
      </c>
      <c r="B248" s="219" t="s">
        <v>10</v>
      </c>
      <c r="C248" s="27"/>
      <c r="D248" s="39" t="s">
        <v>150</v>
      </c>
      <c r="E248" s="30"/>
      <c r="F248" s="31"/>
      <c r="G248" s="9"/>
      <c r="H248" s="32"/>
      <c r="I248" s="28"/>
      <c r="K248" s="29"/>
      <c r="L248" s="29"/>
    </row>
    <row r="249" spans="1:12" s="59" customFormat="1">
      <c r="A249" s="27"/>
      <c r="B249" s="27"/>
      <c r="C249" s="27"/>
      <c r="D249" s="99" t="s">
        <v>151</v>
      </c>
      <c r="E249" s="30"/>
      <c r="F249" s="82" t="s">
        <v>68</v>
      </c>
      <c r="G249" s="78">
        <v>20</v>
      </c>
      <c r="H249" s="221"/>
      <c r="I249" s="69">
        <f>SUM(G249*H249)</f>
        <v>0</v>
      </c>
      <c r="K249" s="29"/>
      <c r="L249" s="29"/>
    </row>
    <row r="250" spans="1:12" s="59" customFormat="1">
      <c r="A250" s="27"/>
      <c r="B250" s="27"/>
      <c r="C250" s="27"/>
      <c r="D250" s="99" t="s">
        <v>152</v>
      </c>
      <c r="E250" s="30"/>
      <c r="F250" s="82" t="s">
        <v>68</v>
      </c>
      <c r="G250" s="78">
        <v>10</v>
      </c>
      <c r="H250" s="221"/>
      <c r="I250" s="69">
        <f>SUM(G250*H250)</f>
        <v>0</v>
      </c>
      <c r="K250" s="29"/>
      <c r="L250" s="29"/>
    </row>
    <row r="251" spans="1:12" s="134" customFormat="1">
      <c r="A251" s="27"/>
      <c r="B251" s="27"/>
      <c r="C251" s="27"/>
      <c r="D251" s="30"/>
      <c r="E251" s="30"/>
      <c r="F251" s="31"/>
      <c r="G251" s="9"/>
      <c r="H251" s="32"/>
      <c r="I251" s="28"/>
      <c r="K251" s="29"/>
      <c r="L251" s="29"/>
    </row>
    <row r="252" spans="1:12" s="193" customFormat="1" ht="237" customHeight="1">
      <c r="A252" s="150" t="s">
        <v>5</v>
      </c>
      <c r="B252" s="200" t="s">
        <v>11</v>
      </c>
      <c r="C252" s="23"/>
      <c r="D252" s="48" t="s">
        <v>337</v>
      </c>
      <c r="E252" s="201"/>
      <c r="F252" s="202"/>
      <c r="G252" s="5"/>
      <c r="H252" s="2"/>
      <c r="I252" s="28"/>
      <c r="K252" s="194"/>
      <c r="L252" s="194"/>
    </row>
    <row r="253" spans="1:12" s="192" customFormat="1">
      <c r="A253" s="23"/>
      <c r="B253" s="23"/>
      <c r="C253" s="23"/>
      <c r="D253" s="255" t="s">
        <v>333</v>
      </c>
      <c r="E253" s="201"/>
      <c r="F253" s="203"/>
      <c r="G253" s="87"/>
      <c r="H253" s="204"/>
      <c r="I253" s="204"/>
      <c r="K253" s="195"/>
      <c r="L253" s="195"/>
    </row>
    <row r="254" spans="1:12" s="197" customFormat="1">
      <c r="A254" s="205"/>
      <c r="B254" s="205"/>
      <c r="C254" s="205"/>
      <c r="D254" s="255" t="s">
        <v>334</v>
      </c>
      <c r="E254" s="169"/>
      <c r="F254" s="206"/>
      <c r="G254" s="141"/>
      <c r="H254" s="207"/>
      <c r="I254" s="207"/>
      <c r="K254" s="198"/>
      <c r="L254" s="198"/>
    </row>
    <row r="255" spans="1:12" s="197" customFormat="1" ht="17.25" customHeight="1">
      <c r="A255" s="205"/>
      <c r="B255" s="205"/>
      <c r="C255" s="205"/>
      <c r="D255" s="255" t="s">
        <v>335</v>
      </c>
      <c r="E255" s="169"/>
      <c r="F255" s="206"/>
      <c r="G255" s="141"/>
      <c r="H255" s="207"/>
      <c r="I255" s="207"/>
      <c r="K255" s="198"/>
      <c r="L255" s="198"/>
    </row>
    <row r="256" spans="1:12" s="192" customFormat="1">
      <c r="A256" s="23"/>
      <c r="B256" s="23"/>
      <c r="C256" s="23"/>
      <c r="D256" s="256" t="s">
        <v>336</v>
      </c>
      <c r="E256" s="201"/>
      <c r="F256" s="203" t="s">
        <v>21</v>
      </c>
      <c r="G256" s="87">
        <v>1</v>
      </c>
      <c r="H256" s="234"/>
      <c r="I256" s="204">
        <f>SUM(G256*H256)</f>
        <v>0</v>
      </c>
      <c r="K256" s="195"/>
      <c r="L256" s="195"/>
    </row>
    <row r="257" spans="1:12" s="134" customFormat="1">
      <c r="A257" s="27"/>
      <c r="B257" s="27"/>
      <c r="C257" s="27"/>
      <c r="D257" s="30"/>
      <c r="E257" s="30"/>
      <c r="F257" s="31"/>
      <c r="G257" s="9"/>
      <c r="H257" s="32"/>
      <c r="I257" s="28"/>
      <c r="K257" s="29"/>
      <c r="L257" s="29"/>
    </row>
    <row r="258" spans="1:12" s="193" customFormat="1" ht="300.75" customHeight="1">
      <c r="A258" s="150" t="s">
        <v>5</v>
      </c>
      <c r="B258" s="200" t="s">
        <v>22</v>
      </c>
      <c r="C258" s="23"/>
      <c r="D258" s="57" t="s">
        <v>340</v>
      </c>
      <c r="E258" s="201"/>
      <c r="F258" s="202"/>
      <c r="G258" s="5"/>
      <c r="H258" s="2"/>
      <c r="I258" s="28"/>
      <c r="J258" s="196"/>
      <c r="K258" s="194"/>
      <c r="L258" s="194"/>
    </row>
    <row r="259" spans="1:12" s="192" customFormat="1">
      <c r="A259" s="23"/>
      <c r="B259" s="23"/>
      <c r="C259" s="23"/>
      <c r="D259" s="256" t="s">
        <v>339</v>
      </c>
      <c r="E259" s="201"/>
      <c r="F259" s="203" t="s">
        <v>21</v>
      </c>
      <c r="G259" s="87">
        <v>30</v>
      </c>
      <c r="H259" s="234"/>
      <c r="I259" s="204">
        <f>SUM(G259*H259)</f>
        <v>0</v>
      </c>
      <c r="K259" s="195"/>
      <c r="L259" s="195"/>
    </row>
    <row r="260" spans="1:12" s="134" customFormat="1">
      <c r="A260" s="27"/>
      <c r="B260" s="27"/>
      <c r="C260" s="27"/>
      <c r="D260" s="30"/>
      <c r="E260" s="30"/>
      <c r="F260" s="31"/>
      <c r="G260" s="9"/>
      <c r="H260" s="32"/>
      <c r="I260" s="28"/>
      <c r="K260" s="29"/>
      <c r="L260" s="29"/>
    </row>
    <row r="261" spans="1:12" s="59" customFormat="1">
      <c r="A261" s="77" t="s">
        <v>5</v>
      </c>
      <c r="B261" s="77"/>
      <c r="C261" s="18"/>
      <c r="D261" s="19" t="s">
        <v>153</v>
      </c>
      <c r="E261" s="19"/>
      <c r="F261" s="20"/>
      <c r="G261" s="7"/>
      <c r="H261" s="21"/>
      <c r="I261" s="22">
        <f>SUM(I215:I259)</f>
        <v>0</v>
      </c>
      <c r="K261" s="29"/>
      <c r="L261" s="29"/>
    </row>
    <row r="262" spans="1:12" s="134" customFormat="1">
      <c r="A262" s="244"/>
      <c r="B262" s="244"/>
      <c r="C262" s="245"/>
      <c r="D262" s="268"/>
      <c r="E262" s="268"/>
      <c r="F262" s="247"/>
      <c r="G262" s="248"/>
      <c r="H262" s="38"/>
      <c r="I262" s="28"/>
      <c r="K262" s="29"/>
      <c r="L262" s="29"/>
    </row>
    <row r="263" spans="1:12" s="134" customFormat="1">
      <c r="A263" s="244"/>
      <c r="B263" s="244"/>
      <c r="C263" s="245"/>
      <c r="D263" s="268"/>
      <c r="E263" s="268"/>
      <c r="F263" s="247"/>
      <c r="G263" s="248"/>
      <c r="H263" s="38"/>
      <c r="I263" s="28"/>
      <c r="K263" s="29"/>
      <c r="L263" s="29"/>
    </row>
    <row r="264" spans="1:12" s="59" customFormat="1" ht="18">
      <c r="A264" s="287" t="s">
        <v>154</v>
      </c>
      <c r="B264" s="287"/>
      <c r="C264" s="287"/>
      <c r="D264" s="287"/>
      <c r="E264" s="287"/>
      <c r="F264" s="287"/>
      <c r="G264" s="287"/>
      <c r="H264" s="237"/>
      <c r="I264" s="238"/>
      <c r="K264" s="29"/>
      <c r="L264" s="29"/>
    </row>
    <row r="265" spans="1:12" s="59" customFormat="1" ht="288.75" customHeight="1">
      <c r="A265" s="301" t="s">
        <v>52</v>
      </c>
      <c r="B265" s="301"/>
      <c r="C265" s="301"/>
      <c r="D265" s="301"/>
      <c r="E265" s="301"/>
      <c r="F265" s="301"/>
      <c r="G265" s="301"/>
      <c r="H265" s="47"/>
      <c r="I265" s="47"/>
      <c r="K265" s="29"/>
      <c r="L265" s="29"/>
    </row>
    <row r="266" spans="1:12" ht="409.5" customHeight="1">
      <c r="A266" s="301" t="s">
        <v>36</v>
      </c>
      <c r="B266" s="301"/>
      <c r="C266" s="301"/>
      <c r="D266" s="301"/>
      <c r="E266" s="301"/>
      <c r="F266" s="301"/>
      <c r="G266" s="301"/>
      <c r="H266" s="47"/>
      <c r="I266" s="47"/>
      <c r="K266" s="29"/>
      <c r="L266" s="29"/>
    </row>
    <row r="267" spans="1:12" ht="227.25" customHeight="1">
      <c r="A267" s="301" t="s">
        <v>355</v>
      </c>
      <c r="B267" s="301"/>
      <c r="C267" s="301"/>
      <c r="D267" s="301"/>
      <c r="E267" s="301"/>
      <c r="F267" s="301"/>
      <c r="G267" s="301"/>
      <c r="H267" s="49"/>
      <c r="I267" s="49"/>
      <c r="K267" s="29"/>
      <c r="L267" s="29"/>
    </row>
    <row r="268" spans="1:12" ht="346.5" customHeight="1">
      <c r="A268" s="301" t="s">
        <v>37</v>
      </c>
      <c r="B268" s="301"/>
      <c r="C268" s="301"/>
      <c r="D268" s="301"/>
      <c r="E268" s="301"/>
      <c r="F268" s="301"/>
      <c r="G268" s="301"/>
      <c r="H268" s="49"/>
      <c r="I268" s="49"/>
      <c r="K268" s="29"/>
      <c r="L268" s="29"/>
    </row>
    <row r="269" spans="1:12" s="97" customFormat="1" ht="91.5" customHeight="1">
      <c r="A269" s="303" t="s">
        <v>159</v>
      </c>
      <c r="B269" s="303"/>
      <c r="C269" s="303"/>
      <c r="D269" s="303"/>
      <c r="E269" s="303"/>
      <c r="F269" s="303"/>
      <c r="G269" s="303"/>
      <c r="H269" s="49"/>
      <c r="I269" s="49"/>
      <c r="K269" s="29"/>
      <c r="L269" s="29"/>
    </row>
    <row r="270" spans="1:12" s="97" customFormat="1" ht="30.75" customHeight="1">
      <c r="A270" s="303" t="s">
        <v>160</v>
      </c>
      <c r="B270" s="303"/>
      <c r="C270" s="303"/>
      <c r="D270" s="303"/>
      <c r="E270" s="303"/>
      <c r="F270" s="303"/>
      <c r="G270" s="303"/>
      <c r="H270" s="49"/>
      <c r="I270" s="49"/>
      <c r="K270" s="29"/>
      <c r="L270" s="29"/>
    </row>
    <row r="271" spans="1:12" s="97" customFormat="1" ht="31.5" customHeight="1">
      <c r="A271" s="303" t="s">
        <v>161</v>
      </c>
      <c r="B271" s="303"/>
      <c r="C271" s="303"/>
      <c r="D271" s="303"/>
      <c r="E271" s="303"/>
      <c r="F271" s="303"/>
      <c r="G271" s="303"/>
      <c r="H271" s="49"/>
      <c r="I271" s="49"/>
      <c r="K271" s="29"/>
      <c r="L271" s="29"/>
    </row>
    <row r="272" spans="1:12" s="97" customFormat="1" ht="61.5" customHeight="1">
      <c r="A272" s="303" t="s">
        <v>162</v>
      </c>
      <c r="B272" s="303"/>
      <c r="C272" s="303"/>
      <c r="D272" s="303"/>
      <c r="E272" s="303"/>
      <c r="F272" s="303"/>
      <c r="G272" s="303"/>
      <c r="H272" s="49"/>
      <c r="I272" s="49"/>
      <c r="K272" s="29"/>
      <c r="L272" s="29"/>
    </row>
    <row r="273" spans="1:12" s="134" customFormat="1" ht="30" customHeight="1">
      <c r="A273" s="304" t="s">
        <v>356</v>
      </c>
      <c r="B273" s="304"/>
      <c r="C273" s="304"/>
      <c r="D273" s="304"/>
      <c r="E273" s="304"/>
      <c r="F273" s="304"/>
      <c r="G273" s="304"/>
      <c r="H273" s="49"/>
      <c r="I273" s="49"/>
      <c r="K273" s="29"/>
      <c r="L273" s="29"/>
    </row>
    <row r="274" spans="1:12" s="97" customFormat="1">
      <c r="A274" s="214"/>
      <c r="B274" s="214"/>
      <c r="C274" s="214"/>
      <c r="D274" s="214"/>
      <c r="E274" s="214"/>
      <c r="F274" s="214"/>
      <c r="G274" s="214"/>
      <c r="H274" s="49"/>
      <c r="I274" s="49"/>
      <c r="K274" s="29"/>
      <c r="L274" s="29"/>
    </row>
    <row r="275" spans="1:12" s="97" customFormat="1" ht="18">
      <c r="A275" s="233" t="s">
        <v>6</v>
      </c>
      <c r="B275" s="223"/>
      <c r="C275" s="224"/>
      <c r="D275" s="225" t="s">
        <v>155</v>
      </c>
      <c r="E275" s="225"/>
      <c r="F275" s="226"/>
      <c r="G275" s="227"/>
      <c r="H275" s="228"/>
      <c r="I275" s="229"/>
      <c r="K275" s="29"/>
      <c r="L275" s="29"/>
    </row>
    <row r="276" spans="1:12" s="97" customFormat="1" ht="31">
      <c r="A276" s="290" t="s">
        <v>13</v>
      </c>
      <c r="B276" s="290"/>
      <c r="C276" s="290"/>
      <c r="D276" s="212" t="s">
        <v>14</v>
      </c>
      <c r="E276" s="14" t="s">
        <v>45</v>
      </c>
      <c r="F276" s="15" t="s">
        <v>15</v>
      </c>
      <c r="G276" s="6" t="s">
        <v>16</v>
      </c>
      <c r="H276" s="6" t="s">
        <v>17</v>
      </c>
      <c r="I276" s="16" t="s">
        <v>18</v>
      </c>
      <c r="K276" s="29"/>
      <c r="L276" s="29"/>
    </row>
    <row r="277" spans="1:12" s="97" customFormat="1">
      <c r="A277" s="27"/>
      <c r="B277" s="27"/>
      <c r="C277" s="27"/>
      <c r="D277" s="30"/>
      <c r="E277" s="30"/>
      <c r="F277" s="31"/>
      <c r="G277" s="9"/>
      <c r="H277" s="32"/>
      <c r="I277" s="28"/>
      <c r="K277" s="29"/>
      <c r="L277" s="29"/>
    </row>
    <row r="278" spans="1:12" s="97" customFormat="1" ht="78" customHeight="1">
      <c r="A278" s="150" t="s">
        <v>6</v>
      </c>
      <c r="B278" s="219" t="s">
        <v>0</v>
      </c>
      <c r="C278" s="27"/>
      <c r="D278" s="76" t="s">
        <v>208</v>
      </c>
      <c r="E278" s="30"/>
      <c r="F278" s="31"/>
      <c r="G278" s="9"/>
      <c r="H278" s="32"/>
      <c r="I278" s="28"/>
      <c r="K278" s="29"/>
      <c r="L278" s="29"/>
    </row>
    <row r="279" spans="1:12" s="116" customFormat="1" ht="109.5" customHeight="1">
      <c r="A279" s="219"/>
      <c r="B279" s="219"/>
      <c r="C279" s="27"/>
      <c r="D279" s="76" t="s">
        <v>209</v>
      </c>
      <c r="E279" s="30"/>
      <c r="F279" s="31"/>
      <c r="G279" s="9"/>
      <c r="H279" s="32"/>
      <c r="I279" s="28"/>
      <c r="K279" s="29"/>
      <c r="L279" s="29"/>
    </row>
    <row r="280" spans="1:12" s="116" customFormat="1" ht="137.25" customHeight="1">
      <c r="A280" s="219"/>
      <c r="B280" s="219"/>
      <c r="C280" s="27"/>
      <c r="D280" s="216" t="s">
        <v>210</v>
      </c>
      <c r="E280" s="30"/>
      <c r="F280" s="31"/>
      <c r="G280" s="9"/>
      <c r="H280" s="32"/>
      <c r="I280" s="28"/>
      <c r="K280" s="29"/>
      <c r="L280" s="29"/>
    </row>
    <row r="281" spans="1:12" s="116" customFormat="1" ht="100.5" customHeight="1">
      <c r="A281" s="219"/>
      <c r="B281" s="219"/>
      <c r="C281" s="27"/>
      <c r="D281" s="216" t="s">
        <v>211</v>
      </c>
      <c r="E281" s="30"/>
      <c r="F281" s="31"/>
      <c r="G281" s="9"/>
      <c r="H281" s="32"/>
      <c r="I281" s="28"/>
      <c r="K281" s="29"/>
      <c r="L281" s="29"/>
    </row>
    <row r="282" spans="1:12" s="97" customFormat="1" ht="51.75" customHeight="1">
      <c r="A282" s="27"/>
      <c r="B282" s="27"/>
      <c r="C282" s="27"/>
      <c r="D282" s="76" t="s">
        <v>156</v>
      </c>
      <c r="E282" s="30"/>
      <c r="F282" s="31"/>
      <c r="G282" s="9"/>
      <c r="H282" s="32"/>
      <c r="I282" s="28"/>
      <c r="K282" s="29"/>
      <c r="L282" s="29"/>
    </row>
    <row r="283" spans="1:12" s="97" customFormat="1" ht="50.25" customHeight="1">
      <c r="A283" s="27"/>
      <c r="B283" s="27"/>
      <c r="C283" s="27"/>
      <c r="D283" s="101" t="s">
        <v>157</v>
      </c>
      <c r="E283" s="30"/>
      <c r="F283" s="73" t="s">
        <v>44</v>
      </c>
      <c r="G283" s="102">
        <v>1715</v>
      </c>
      <c r="H283" s="243"/>
      <c r="I283" s="103">
        <f>H283*G283</f>
        <v>0</v>
      </c>
      <c r="K283" s="29"/>
      <c r="L283" s="29"/>
    </row>
    <row r="284" spans="1:12" s="97" customFormat="1">
      <c r="A284" s="27"/>
      <c r="B284" s="27"/>
      <c r="C284" s="27"/>
      <c r="D284" s="30"/>
      <c r="E284" s="30"/>
      <c r="F284" s="31"/>
      <c r="G284" s="9"/>
      <c r="H284" s="32"/>
      <c r="I284" s="28"/>
      <c r="K284" s="29"/>
      <c r="L284" s="29"/>
    </row>
    <row r="285" spans="1:12" s="97" customFormat="1" ht="83.25" customHeight="1">
      <c r="A285" s="150" t="s">
        <v>6</v>
      </c>
      <c r="B285" s="219" t="s">
        <v>2</v>
      </c>
      <c r="C285" s="27"/>
      <c r="D285" s="76" t="s">
        <v>212</v>
      </c>
      <c r="E285" s="30"/>
      <c r="F285" s="31"/>
      <c r="G285" s="9"/>
      <c r="H285" s="32"/>
      <c r="I285" s="28"/>
      <c r="K285" s="29"/>
      <c r="L285" s="29"/>
    </row>
    <row r="286" spans="1:12" s="116" customFormat="1" ht="112.5" customHeight="1">
      <c r="A286" s="219"/>
      <c r="B286" s="219"/>
      <c r="C286" s="27"/>
      <c r="D286" s="76" t="s">
        <v>209</v>
      </c>
      <c r="E286" s="30"/>
      <c r="F286" s="31"/>
      <c r="G286" s="9"/>
      <c r="H286" s="32"/>
      <c r="I286" s="28"/>
      <c r="K286" s="29"/>
      <c r="L286" s="29"/>
    </row>
    <row r="287" spans="1:12" s="116" customFormat="1" ht="124.5" customHeight="1">
      <c r="A287" s="219"/>
      <c r="B287" s="219"/>
      <c r="C287" s="27"/>
      <c r="D287" s="216" t="s">
        <v>210</v>
      </c>
      <c r="E287" s="30"/>
      <c r="F287" s="31"/>
      <c r="G287" s="9"/>
      <c r="H287" s="32"/>
      <c r="I287" s="28"/>
      <c r="K287" s="29"/>
      <c r="L287" s="29"/>
    </row>
    <row r="288" spans="1:12" s="116" customFormat="1" ht="98.25" customHeight="1">
      <c r="A288" s="219"/>
      <c r="B288" s="219"/>
      <c r="C288" s="27"/>
      <c r="D288" s="216" t="s">
        <v>211</v>
      </c>
      <c r="E288" s="30"/>
      <c r="F288" s="31"/>
      <c r="G288" s="9"/>
      <c r="H288" s="32"/>
      <c r="I288" s="28"/>
      <c r="K288" s="29"/>
      <c r="L288" s="29"/>
    </row>
    <row r="289" spans="1:12" s="97" customFormat="1" ht="51" customHeight="1">
      <c r="A289" s="27"/>
      <c r="B289" s="27"/>
      <c r="C289" s="27"/>
      <c r="D289" s="76" t="s">
        <v>156</v>
      </c>
      <c r="E289" s="30"/>
      <c r="F289" s="31"/>
      <c r="G289" s="9"/>
      <c r="H289" s="32"/>
      <c r="I289" s="28"/>
      <c r="K289" s="29"/>
      <c r="L289" s="29"/>
    </row>
    <row r="290" spans="1:12" s="97" customFormat="1" ht="46.5">
      <c r="A290" s="27"/>
      <c r="B290" s="27"/>
      <c r="C290" s="27"/>
      <c r="D290" s="101" t="s">
        <v>157</v>
      </c>
      <c r="E290" s="30"/>
      <c r="F290" s="73" t="s">
        <v>44</v>
      </c>
      <c r="G290" s="102">
        <v>700</v>
      </c>
      <c r="H290" s="243"/>
      <c r="I290" s="103">
        <f>H290*G290</f>
        <v>0</v>
      </c>
      <c r="K290" s="29"/>
      <c r="L290" s="29"/>
    </row>
    <row r="291" spans="1:12" s="97" customFormat="1">
      <c r="A291" s="27"/>
      <c r="B291" s="27"/>
      <c r="C291" s="27"/>
      <c r="D291" s="100"/>
      <c r="E291" s="30"/>
      <c r="F291" s="31"/>
      <c r="G291" s="9"/>
      <c r="H291" s="32"/>
      <c r="I291" s="28"/>
      <c r="K291" s="29"/>
      <c r="L291" s="29"/>
    </row>
    <row r="292" spans="1:12" s="97" customFormat="1">
      <c r="A292" s="77" t="s">
        <v>6</v>
      </c>
      <c r="B292" s="77"/>
      <c r="C292" s="18"/>
      <c r="D292" s="19" t="s">
        <v>163</v>
      </c>
      <c r="E292" s="19"/>
      <c r="F292" s="20"/>
      <c r="G292" s="7"/>
      <c r="H292" s="21"/>
      <c r="I292" s="22">
        <f>SUM(I278:I290)</f>
        <v>0</v>
      </c>
      <c r="K292" s="29"/>
      <c r="L292" s="29"/>
    </row>
    <row r="293" spans="1:12" s="134" customFormat="1">
      <c r="A293" s="244"/>
      <c r="B293" s="244"/>
      <c r="C293" s="245"/>
      <c r="D293" s="246"/>
      <c r="E293" s="246"/>
      <c r="F293" s="247"/>
      <c r="G293" s="248"/>
      <c r="H293" s="38"/>
      <c r="I293" s="28"/>
      <c r="K293" s="29"/>
      <c r="L293" s="29"/>
    </row>
    <row r="294" spans="1:12" s="134" customFormat="1">
      <c r="A294" s="244"/>
      <c r="B294" s="244"/>
      <c r="C294" s="245"/>
      <c r="D294" s="246"/>
      <c r="E294" s="246"/>
      <c r="F294" s="247"/>
      <c r="G294" s="248"/>
      <c r="H294" s="38"/>
      <c r="I294" s="28"/>
      <c r="K294" s="29"/>
      <c r="L294" s="29"/>
    </row>
    <row r="295" spans="1:12" s="134" customFormat="1">
      <c r="A295" s="244"/>
      <c r="B295" s="244"/>
      <c r="C295" s="245"/>
      <c r="D295" s="246"/>
      <c r="E295" s="246"/>
      <c r="F295" s="247"/>
      <c r="G295" s="248"/>
      <c r="H295" s="38"/>
      <c r="I295" s="28"/>
      <c r="K295" s="29"/>
      <c r="L295" s="29"/>
    </row>
    <row r="296" spans="1:12" s="97" customFormat="1" ht="18">
      <c r="A296" s="294" t="s">
        <v>224</v>
      </c>
      <c r="B296" s="294"/>
      <c r="C296" s="294"/>
      <c r="D296" s="294"/>
      <c r="E296" s="294"/>
      <c r="F296" s="294"/>
      <c r="G296" s="294"/>
      <c r="H296" s="32"/>
      <c r="I296" s="28"/>
      <c r="K296" s="29"/>
      <c r="L296" s="29"/>
    </row>
    <row r="297" spans="1:12" s="97" customFormat="1">
      <c r="A297" s="305" t="s">
        <v>83</v>
      </c>
      <c r="B297" s="305"/>
      <c r="C297" s="305"/>
      <c r="D297" s="305"/>
      <c r="E297" s="305"/>
      <c r="F297" s="305"/>
      <c r="G297" s="305"/>
      <c r="H297" s="32"/>
      <c r="I297" s="28"/>
      <c r="K297" s="29"/>
      <c r="L297" s="29"/>
    </row>
    <row r="298" spans="1:12" s="97" customFormat="1" ht="31.5" customHeight="1">
      <c r="A298" s="297" t="s">
        <v>164</v>
      </c>
      <c r="B298" s="297"/>
      <c r="C298" s="297"/>
      <c r="D298" s="297"/>
      <c r="E298" s="297"/>
      <c r="F298" s="297"/>
      <c r="G298" s="297"/>
      <c r="H298" s="32"/>
      <c r="I298" s="28"/>
      <c r="K298" s="29"/>
      <c r="L298" s="29"/>
    </row>
    <row r="299" spans="1:12" s="97" customFormat="1" ht="31" customHeight="1">
      <c r="A299" s="297" t="s">
        <v>165</v>
      </c>
      <c r="B299" s="297"/>
      <c r="C299" s="297"/>
      <c r="D299" s="297"/>
      <c r="E299" s="297"/>
      <c r="F299" s="297"/>
      <c r="G299" s="297"/>
      <c r="H299" s="32"/>
      <c r="I299" s="28"/>
      <c r="K299" s="29"/>
      <c r="L299" s="29"/>
    </row>
    <row r="300" spans="1:12" s="97" customFormat="1" ht="31.5" customHeight="1">
      <c r="A300" s="297" t="s">
        <v>168</v>
      </c>
      <c r="B300" s="297"/>
      <c r="C300" s="297"/>
      <c r="D300" s="297"/>
      <c r="E300" s="297"/>
      <c r="F300" s="297"/>
      <c r="G300" s="297"/>
      <c r="H300" s="32"/>
      <c r="I300" s="28"/>
      <c r="K300" s="29"/>
      <c r="L300" s="29"/>
    </row>
    <row r="301" spans="1:12" s="97" customFormat="1" ht="31" customHeight="1">
      <c r="A301" s="297" t="s">
        <v>166</v>
      </c>
      <c r="B301" s="297"/>
      <c r="C301" s="297"/>
      <c r="D301" s="297"/>
      <c r="E301" s="297"/>
      <c r="F301" s="297"/>
      <c r="G301" s="297"/>
      <c r="H301" s="32"/>
      <c r="I301" s="28"/>
      <c r="K301" s="29"/>
      <c r="L301" s="29"/>
    </row>
    <row r="302" spans="1:12" s="97" customFormat="1" ht="61.5" customHeight="1">
      <c r="A302" s="297" t="s">
        <v>167</v>
      </c>
      <c r="B302" s="297"/>
      <c r="C302" s="297"/>
      <c r="D302" s="297"/>
      <c r="E302" s="297"/>
      <c r="F302" s="297"/>
      <c r="G302" s="297"/>
      <c r="H302" s="32"/>
      <c r="I302" s="28"/>
      <c r="K302" s="29"/>
      <c r="L302" s="29"/>
    </row>
    <row r="303" spans="1:12" s="97" customFormat="1">
      <c r="A303" s="27"/>
      <c r="B303" s="27"/>
      <c r="C303" s="27"/>
      <c r="D303" s="30"/>
      <c r="E303" s="30"/>
      <c r="F303" s="31"/>
      <c r="G303" s="9"/>
      <c r="H303" s="32"/>
      <c r="I303" s="28"/>
      <c r="K303" s="29"/>
      <c r="L303" s="29"/>
    </row>
    <row r="304" spans="1:12" s="97" customFormat="1" ht="18">
      <c r="A304" s="233" t="s">
        <v>7</v>
      </c>
      <c r="B304" s="223"/>
      <c r="C304" s="224"/>
      <c r="D304" s="225" t="s">
        <v>169</v>
      </c>
      <c r="E304" s="225"/>
      <c r="F304" s="226"/>
      <c r="G304" s="227"/>
      <c r="H304" s="228"/>
      <c r="I304" s="229"/>
      <c r="K304" s="29"/>
      <c r="L304" s="29"/>
    </row>
    <row r="305" spans="1:12" s="97" customFormat="1" ht="31">
      <c r="A305" s="290" t="s">
        <v>13</v>
      </c>
      <c r="B305" s="290"/>
      <c r="C305" s="290"/>
      <c r="D305" s="212" t="s">
        <v>14</v>
      </c>
      <c r="E305" s="14" t="s">
        <v>45</v>
      </c>
      <c r="F305" s="15" t="s">
        <v>15</v>
      </c>
      <c r="G305" s="6" t="s">
        <v>16</v>
      </c>
      <c r="H305" s="6" t="s">
        <v>17</v>
      </c>
      <c r="I305" s="16" t="s">
        <v>18</v>
      </c>
      <c r="K305" s="29"/>
      <c r="L305" s="29"/>
    </row>
    <row r="306" spans="1:12" s="97" customFormat="1">
      <c r="A306" s="27"/>
      <c r="B306" s="27"/>
      <c r="C306" s="27"/>
      <c r="D306" s="30"/>
      <c r="E306" s="30"/>
      <c r="F306" s="31"/>
      <c r="G306" s="9"/>
      <c r="H306" s="32"/>
      <c r="I306" s="28"/>
      <c r="K306" s="29"/>
      <c r="L306" s="29"/>
    </row>
    <row r="307" spans="1:12" s="97" customFormat="1" ht="270" customHeight="1">
      <c r="A307" s="150" t="s">
        <v>7</v>
      </c>
      <c r="B307" s="219" t="s">
        <v>0</v>
      </c>
      <c r="C307" s="27"/>
      <c r="D307" s="217" t="s">
        <v>175</v>
      </c>
      <c r="E307" s="109"/>
      <c r="F307" s="107" t="s">
        <v>21</v>
      </c>
      <c r="G307" s="90">
        <v>19</v>
      </c>
      <c r="H307" s="221"/>
      <c r="I307" s="69">
        <f>G307*H307</f>
        <v>0</v>
      </c>
      <c r="K307" s="29"/>
      <c r="L307" s="29"/>
    </row>
    <row r="308" spans="1:12" s="97" customFormat="1">
      <c r="A308" s="27"/>
      <c r="B308" s="27"/>
      <c r="C308" s="27"/>
      <c r="D308" s="213"/>
      <c r="E308" s="106"/>
      <c r="F308" s="110"/>
      <c r="G308" s="257"/>
      <c r="H308" s="210"/>
      <c r="I308" s="28"/>
      <c r="K308" s="29"/>
      <c r="L308" s="29"/>
    </row>
    <row r="309" spans="1:12" s="97" customFormat="1" ht="285.75" customHeight="1">
      <c r="A309" s="150" t="s">
        <v>7</v>
      </c>
      <c r="B309" s="219" t="s">
        <v>2</v>
      </c>
      <c r="C309" s="27"/>
      <c r="D309" s="217" t="s">
        <v>176</v>
      </c>
      <c r="E309" s="106"/>
      <c r="F309" s="107" t="s">
        <v>21</v>
      </c>
      <c r="G309" s="90">
        <v>4</v>
      </c>
      <c r="H309" s="221"/>
      <c r="I309" s="69">
        <f>G309*H309</f>
        <v>0</v>
      </c>
      <c r="K309" s="29"/>
      <c r="L309" s="29"/>
    </row>
    <row r="310" spans="1:12" s="97" customFormat="1">
      <c r="A310" s="27"/>
      <c r="B310" s="27"/>
      <c r="C310" s="27"/>
      <c r="D310" s="213"/>
      <c r="E310" s="106"/>
      <c r="F310" s="111"/>
      <c r="G310" s="257"/>
      <c r="H310" s="210"/>
      <c r="I310" s="28"/>
      <c r="K310" s="29"/>
      <c r="L310" s="29"/>
    </row>
    <row r="311" spans="1:12" s="97" customFormat="1" ht="286.5" customHeight="1">
      <c r="A311" s="150" t="s">
        <v>7</v>
      </c>
      <c r="B311" s="219" t="s">
        <v>3</v>
      </c>
      <c r="C311" s="27"/>
      <c r="D311" s="217" t="s">
        <v>324</v>
      </c>
      <c r="E311" s="106"/>
      <c r="F311" s="107" t="s">
        <v>21</v>
      </c>
      <c r="G311" s="90">
        <v>51</v>
      </c>
      <c r="H311" s="221"/>
      <c r="I311" s="69">
        <f>G311*H311</f>
        <v>0</v>
      </c>
      <c r="K311" s="29"/>
      <c r="L311" s="29"/>
    </row>
    <row r="312" spans="1:12" s="134" customFormat="1" ht="286.5" customHeight="1">
      <c r="A312" s="150" t="s">
        <v>7</v>
      </c>
      <c r="B312" s="219" t="s">
        <v>325</v>
      </c>
      <c r="C312" s="27"/>
      <c r="D312" s="217" t="s">
        <v>326</v>
      </c>
      <c r="E312" s="106"/>
      <c r="F312" s="107" t="s">
        <v>21</v>
      </c>
      <c r="G312" s="90">
        <v>14</v>
      </c>
      <c r="H312" s="221"/>
      <c r="I312" s="69">
        <f>G312*H312</f>
        <v>0</v>
      </c>
      <c r="K312" s="29"/>
      <c r="L312" s="29"/>
    </row>
    <row r="313" spans="1:12" s="97" customFormat="1">
      <c r="A313" s="23"/>
      <c r="B313" s="27"/>
      <c r="C313" s="27"/>
      <c r="D313" s="213"/>
      <c r="E313" s="106"/>
      <c r="F313" s="111"/>
      <c r="G313" s="257"/>
      <c r="H313" s="210"/>
      <c r="I313" s="28"/>
      <c r="K313" s="29"/>
      <c r="L313" s="29"/>
    </row>
    <row r="314" spans="1:12" s="97" customFormat="1" ht="221.25" customHeight="1">
      <c r="A314" s="150" t="s">
        <v>7</v>
      </c>
      <c r="B314" s="219" t="s">
        <v>4</v>
      </c>
      <c r="C314" s="27"/>
      <c r="D314" s="217" t="s">
        <v>201</v>
      </c>
      <c r="E314" s="106"/>
      <c r="F314" s="107" t="s">
        <v>21</v>
      </c>
      <c r="G314" s="90">
        <v>10</v>
      </c>
      <c r="H314" s="221"/>
      <c r="I314" s="69">
        <f>G314*H314</f>
        <v>0</v>
      </c>
      <c r="K314" s="29"/>
      <c r="L314" s="29"/>
    </row>
    <row r="315" spans="1:12">
      <c r="A315" s="23"/>
      <c r="B315" s="27"/>
      <c r="C315" s="27"/>
      <c r="D315" s="213"/>
      <c r="E315" s="106"/>
      <c r="F315" s="90"/>
      <c r="G315" s="69"/>
      <c r="H315" s="83"/>
      <c r="I315" s="28"/>
      <c r="K315" s="29"/>
      <c r="L315" s="29"/>
    </row>
    <row r="316" spans="1:12" ht="46.5">
      <c r="A316" s="150" t="s">
        <v>7</v>
      </c>
      <c r="B316" s="219" t="s">
        <v>5</v>
      </c>
      <c r="C316" s="27"/>
      <c r="D316" s="213" t="s">
        <v>170</v>
      </c>
      <c r="E316" s="106"/>
      <c r="F316" s="107" t="s">
        <v>21</v>
      </c>
      <c r="G316" s="90">
        <v>8</v>
      </c>
      <c r="H316" s="221"/>
      <c r="I316" s="69">
        <f>G316*H316</f>
        <v>0</v>
      </c>
      <c r="K316" s="29"/>
      <c r="L316" s="29"/>
    </row>
    <row r="317" spans="1:12">
      <c r="A317" s="23"/>
      <c r="B317" s="27"/>
      <c r="C317" s="27"/>
      <c r="D317" s="213"/>
      <c r="E317" s="106"/>
      <c r="F317" s="90"/>
      <c r="G317" s="69"/>
      <c r="H317" s="83"/>
      <c r="I317" s="28"/>
      <c r="K317" s="29"/>
      <c r="L317" s="29"/>
    </row>
    <row r="318" spans="1:12" ht="46.5">
      <c r="A318" s="150" t="s">
        <v>7</v>
      </c>
      <c r="B318" s="219" t="s">
        <v>6</v>
      </c>
      <c r="C318" s="27"/>
      <c r="D318" s="213" t="s">
        <v>171</v>
      </c>
      <c r="E318" s="106"/>
      <c r="F318" s="107" t="s">
        <v>21</v>
      </c>
      <c r="G318" s="90">
        <v>6</v>
      </c>
      <c r="H318" s="221"/>
      <c r="I318" s="69">
        <f>G318*H318</f>
        <v>0</v>
      </c>
      <c r="K318" s="29"/>
      <c r="L318" s="29"/>
    </row>
    <row r="319" spans="1:12">
      <c r="A319" s="23"/>
      <c r="B319" s="27"/>
      <c r="C319" s="27"/>
      <c r="D319" s="213"/>
      <c r="E319" s="106"/>
      <c r="F319" s="90"/>
      <c r="G319" s="69"/>
      <c r="H319" s="83"/>
      <c r="I319" s="28"/>
      <c r="K319" s="29"/>
      <c r="L319" s="29"/>
    </row>
    <row r="320" spans="1:12" ht="46.5">
      <c r="A320" s="150" t="s">
        <v>7</v>
      </c>
      <c r="B320" s="219" t="s">
        <v>7</v>
      </c>
      <c r="C320" s="27"/>
      <c r="D320" s="213" t="s">
        <v>173</v>
      </c>
      <c r="E320" s="106"/>
      <c r="F320" s="112"/>
      <c r="G320" s="112"/>
      <c r="H320" s="211"/>
      <c r="I320" s="112"/>
      <c r="K320" s="29"/>
      <c r="L320" s="29"/>
    </row>
    <row r="321" spans="1:11" s="33" customFormat="1">
      <c r="A321" s="23"/>
      <c r="B321" s="27"/>
      <c r="C321" s="27"/>
      <c r="D321" s="213" t="s">
        <v>172</v>
      </c>
      <c r="E321" s="106"/>
      <c r="F321" s="107" t="s">
        <v>21</v>
      </c>
      <c r="G321" s="90">
        <v>1</v>
      </c>
      <c r="H321" s="221"/>
      <c r="I321" s="69">
        <f>G321*H321</f>
        <v>0</v>
      </c>
      <c r="K321" s="34"/>
    </row>
    <row r="322" spans="1:11">
      <c r="A322" s="23"/>
      <c r="B322" s="27"/>
      <c r="C322" s="27"/>
      <c r="D322" s="213"/>
      <c r="E322" s="106"/>
      <c r="F322" s="90"/>
      <c r="G322" s="69"/>
      <c r="H322" s="83"/>
      <c r="I322" s="28"/>
    </row>
    <row r="323" spans="1:11" ht="46.5">
      <c r="A323" s="150" t="s">
        <v>7</v>
      </c>
      <c r="B323" s="219" t="s">
        <v>8</v>
      </c>
      <c r="C323" s="27"/>
      <c r="D323" s="213" t="s">
        <v>174</v>
      </c>
      <c r="E323" s="106"/>
      <c r="F323" s="78"/>
      <c r="G323" s="69"/>
      <c r="H323" s="83"/>
      <c r="I323" s="28"/>
    </row>
    <row r="324" spans="1:11">
      <c r="A324" s="23"/>
      <c r="B324" s="27"/>
      <c r="C324" s="27"/>
      <c r="D324" s="213" t="s">
        <v>172</v>
      </c>
      <c r="E324" s="106"/>
      <c r="F324" s="107" t="s">
        <v>21</v>
      </c>
      <c r="G324" s="90">
        <v>1</v>
      </c>
      <c r="H324" s="221"/>
      <c r="I324" s="69">
        <f>G324*H324</f>
        <v>0</v>
      </c>
    </row>
    <row r="325" spans="1:11" s="134" customFormat="1">
      <c r="A325" s="23"/>
      <c r="B325" s="27"/>
      <c r="C325" s="27"/>
      <c r="D325" s="213"/>
      <c r="E325" s="106"/>
      <c r="F325" s="107"/>
      <c r="G325" s="90"/>
      <c r="H325" s="83"/>
      <c r="I325" s="69"/>
      <c r="K325" s="11"/>
    </row>
    <row r="326" spans="1:11" s="134" customFormat="1" ht="46.5">
      <c r="A326" s="150" t="s">
        <v>7</v>
      </c>
      <c r="B326" s="219" t="s">
        <v>9</v>
      </c>
      <c r="C326" s="27"/>
      <c r="D326" s="213" t="s">
        <v>230</v>
      </c>
      <c r="E326" s="106"/>
      <c r="F326" s="78"/>
      <c r="G326" s="69"/>
      <c r="H326" s="83"/>
      <c r="I326" s="28"/>
      <c r="K326" s="11"/>
    </row>
    <row r="327" spans="1:11" s="134" customFormat="1">
      <c r="A327" s="23"/>
      <c r="B327" s="27"/>
      <c r="C327" s="27"/>
      <c r="D327" s="213" t="s">
        <v>172</v>
      </c>
      <c r="E327" s="106"/>
      <c r="F327" s="107" t="s">
        <v>21</v>
      </c>
      <c r="G327" s="90">
        <v>3</v>
      </c>
      <c r="H327" s="221"/>
      <c r="I327" s="69">
        <f>G327*H327</f>
        <v>0</v>
      </c>
      <c r="K327" s="11"/>
    </row>
    <row r="328" spans="1:11" s="134" customFormat="1">
      <c r="A328" s="23"/>
      <c r="B328" s="27"/>
      <c r="C328" s="27"/>
      <c r="D328" s="213"/>
      <c r="E328" s="106"/>
      <c r="F328" s="107"/>
      <c r="G328" s="90"/>
      <c r="H328" s="83"/>
      <c r="I328" s="69"/>
      <c r="K328" s="11"/>
    </row>
    <row r="329" spans="1:11" s="134" customFormat="1" ht="46.5">
      <c r="A329" s="150" t="s">
        <v>7</v>
      </c>
      <c r="B329" s="219" t="s">
        <v>10</v>
      </c>
      <c r="C329" s="27"/>
      <c r="D329" s="213" t="s">
        <v>316</v>
      </c>
      <c r="E329" s="106"/>
      <c r="F329" s="78"/>
      <c r="G329" s="69"/>
      <c r="H329" s="83"/>
      <c r="I329" s="28"/>
      <c r="K329" s="11"/>
    </row>
    <row r="330" spans="1:11" s="134" customFormat="1">
      <c r="A330" s="23"/>
      <c r="B330" s="27"/>
      <c r="C330" s="27"/>
      <c r="D330" s="213" t="s">
        <v>172</v>
      </c>
      <c r="E330" s="106"/>
      <c r="F330" s="107" t="s">
        <v>21</v>
      </c>
      <c r="G330" s="90">
        <v>1</v>
      </c>
      <c r="H330" s="221"/>
      <c r="I330" s="69">
        <f>G330*H330</f>
        <v>0</v>
      </c>
      <c r="K330" s="11"/>
    </row>
    <row r="331" spans="1:11" s="134" customFormat="1">
      <c r="A331" s="23"/>
      <c r="B331" s="27"/>
      <c r="C331" s="27"/>
      <c r="D331" s="213"/>
      <c r="E331" s="106"/>
      <c r="F331" s="107"/>
      <c r="G331" s="90"/>
      <c r="H331" s="83"/>
      <c r="I331" s="69"/>
      <c r="K331" s="11"/>
    </row>
    <row r="332" spans="1:11" s="134" customFormat="1" ht="31">
      <c r="A332" s="150" t="s">
        <v>7</v>
      </c>
      <c r="B332" s="219" t="s">
        <v>11</v>
      </c>
      <c r="C332" s="27"/>
      <c r="D332" s="213" t="s">
        <v>315</v>
      </c>
      <c r="E332" s="106"/>
      <c r="F332" s="78"/>
      <c r="G332" s="69"/>
      <c r="H332" s="83"/>
      <c r="I332" s="28"/>
      <c r="K332" s="11"/>
    </row>
    <row r="333" spans="1:11" s="134" customFormat="1">
      <c r="A333" s="23"/>
      <c r="B333" s="27"/>
      <c r="C333" s="27"/>
      <c r="D333" s="213" t="s">
        <v>172</v>
      </c>
      <c r="E333" s="106"/>
      <c r="F333" s="107" t="s">
        <v>21</v>
      </c>
      <c r="G333" s="90">
        <v>1</v>
      </c>
      <c r="H333" s="221"/>
      <c r="I333" s="69">
        <f>G333*H333</f>
        <v>0</v>
      </c>
      <c r="K333" s="11"/>
    </row>
    <row r="334" spans="1:11" s="134" customFormat="1">
      <c r="A334" s="23"/>
      <c r="B334" s="27"/>
      <c r="C334" s="27"/>
      <c r="D334" s="213"/>
      <c r="E334" s="106"/>
      <c r="F334" s="107"/>
      <c r="G334" s="90"/>
      <c r="H334" s="83"/>
      <c r="I334" s="69"/>
      <c r="K334" s="11"/>
    </row>
    <row r="335" spans="1:11" s="134" customFormat="1" ht="31.5" customHeight="1">
      <c r="A335" s="150" t="s">
        <v>7</v>
      </c>
      <c r="B335" s="219" t="s">
        <v>22</v>
      </c>
      <c r="C335" s="27"/>
      <c r="D335" s="213" t="s">
        <v>231</v>
      </c>
      <c r="E335" s="106"/>
      <c r="F335" s="78"/>
      <c r="G335" s="69"/>
      <c r="H335" s="83"/>
      <c r="I335" s="28"/>
      <c r="K335" s="11"/>
    </row>
    <row r="336" spans="1:11" s="134" customFormat="1">
      <c r="A336" s="23"/>
      <c r="B336" s="27"/>
      <c r="C336" s="27"/>
      <c r="D336" s="213" t="s">
        <v>232</v>
      </c>
      <c r="E336" s="106"/>
      <c r="F336" s="107" t="s">
        <v>20</v>
      </c>
      <c r="G336" s="90">
        <v>228.3</v>
      </c>
      <c r="H336" s="221"/>
      <c r="I336" s="69">
        <f>G336*H336</f>
        <v>0</v>
      </c>
      <c r="K336" s="11"/>
    </row>
    <row r="337" spans="1:11" s="134" customFormat="1">
      <c r="A337" s="23"/>
      <c r="B337" s="27"/>
      <c r="C337" s="27"/>
      <c r="D337" s="213"/>
      <c r="E337" s="106"/>
      <c r="F337" s="107"/>
      <c r="G337" s="90"/>
      <c r="H337" s="83"/>
      <c r="I337" s="69"/>
      <c r="K337" s="11"/>
    </row>
    <row r="338" spans="1:11" s="134" customFormat="1" ht="47.25" customHeight="1">
      <c r="A338" s="150" t="s">
        <v>7</v>
      </c>
      <c r="B338" s="219" t="s">
        <v>38</v>
      </c>
      <c r="C338" s="27"/>
      <c r="D338" s="213" t="s">
        <v>234</v>
      </c>
      <c r="E338" s="106"/>
      <c r="F338" s="107" t="s">
        <v>21</v>
      </c>
      <c r="G338" s="90">
        <v>1</v>
      </c>
      <c r="H338" s="221"/>
      <c r="I338" s="69">
        <f>G338*H338</f>
        <v>0</v>
      </c>
      <c r="K338" s="11"/>
    </row>
    <row r="339" spans="1:11" s="134" customFormat="1">
      <c r="A339" s="23"/>
      <c r="B339" s="27"/>
      <c r="C339" s="27"/>
      <c r="D339" s="213"/>
      <c r="E339" s="106"/>
      <c r="F339" s="107"/>
      <c r="G339" s="90"/>
      <c r="H339" s="83"/>
      <c r="I339" s="69"/>
      <c r="K339" s="11"/>
    </row>
    <row r="340" spans="1:11" s="134" customFormat="1" ht="31">
      <c r="A340" s="150" t="s">
        <v>7</v>
      </c>
      <c r="B340" s="219" t="s">
        <v>235</v>
      </c>
      <c r="C340" s="27"/>
      <c r="D340" s="213" t="s">
        <v>236</v>
      </c>
      <c r="E340" s="106"/>
      <c r="F340" s="107" t="s">
        <v>21</v>
      </c>
      <c r="G340" s="90">
        <v>70</v>
      </c>
      <c r="H340" s="221"/>
      <c r="I340" s="69">
        <f>G340*H340</f>
        <v>0</v>
      </c>
      <c r="K340" s="11"/>
    </row>
    <row r="341" spans="1:11" s="134" customFormat="1">
      <c r="A341" s="23"/>
      <c r="B341" s="27"/>
      <c r="C341" s="27"/>
      <c r="D341" s="213"/>
      <c r="E341" s="106"/>
      <c r="F341" s="107"/>
      <c r="G341" s="90"/>
      <c r="H341" s="83"/>
      <c r="I341" s="69"/>
      <c r="K341" s="11"/>
    </row>
    <row r="342" spans="1:11" s="134" customFormat="1" ht="46.5">
      <c r="A342" s="150" t="s">
        <v>7</v>
      </c>
      <c r="B342" s="219" t="s">
        <v>40</v>
      </c>
      <c r="C342" s="27"/>
      <c r="D342" s="213" t="s">
        <v>237</v>
      </c>
      <c r="E342" s="106"/>
      <c r="F342" s="107"/>
      <c r="G342" s="90"/>
      <c r="H342" s="83"/>
      <c r="I342" s="69"/>
      <c r="K342" s="11"/>
    </row>
    <row r="343" spans="1:11" s="134" customFormat="1" ht="46.5">
      <c r="A343" s="23"/>
      <c r="B343" s="27"/>
      <c r="C343" s="27"/>
      <c r="D343" s="213" t="s">
        <v>238</v>
      </c>
      <c r="E343" s="106"/>
      <c r="F343" s="107" t="s">
        <v>239</v>
      </c>
      <c r="G343" s="90">
        <v>12</v>
      </c>
      <c r="H343" s="221"/>
      <c r="I343" s="69">
        <f>G343*H343</f>
        <v>0</v>
      </c>
      <c r="K343" s="11"/>
    </row>
    <row r="344" spans="1:11" s="134" customFormat="1">
      <c r="A344" s="23"/>
      <c r="B344" s="27"/>
      <c r="C344" s="27"/>
      <c r="D344" s="213"/>
      <c r="E344" s="106"/>
      <c r="F344" s="107"/>
      <c r="G344" s="90"/>
      <c r="H344" s="83"/>
      <c r="I344" s="69"/>
      <c r="K344" s="11"/>
    </row>
    <row r="345" spans="1:11" s="134" customFormat="1" ht="31">
      <c r="A345" s="150" t="s">
        <v>7</v>
      </c>
      <c r="B345" s="219" t="s">
        <v>41</v>
      </c>
      <c r="C345" s="27"/>
      <c r="D345" s="213" t="s">
        <v>240</v>
      </c>
      <c r="E345" s="106"/>
      <c r="F345" s="107" t="s">
        <v>239</v>
      </c>
      <c r="G345" s="90">
        <v>1</v>
      </c>
      <c r="H345" s="221"/>
      <c r="I345" s="69">
        <f>G345*H345</f>
        <v>0</v>
      </c>
      <c r="K345" s="11"/>
    </row>
    <row r="346" spans="1:11">
      <c r="A346" s="27"/>
      <c r="B346" s="27"/>
      <c r="C346" s="27"/>
      <c r="D346" s="30"/>
      <c r="E346" s="30"/>
      <c r="F346" s="31"/>
      <c r="G346" s="9"/>
      <c r="H346" s="32"/>
      <c r="I346" s="28"/>
    </row>
    <row r="347" spans="1:11">
      <c r="A347" s="77" t="s">
        <v>7</v>
      </c>
      <c r="B347" s="77"/>
      <c r="C347" s="18"/>
      <c r="D347" s="19" t="s">
        <v>177</v>
      </c>
      <c r="E347" s="19"/>
      <c r="F347" s="20"/>
      <c r="G347" s="7"/>
      <c r="H347" s="21"/>
      <c r="I347" s="22">
        <f>SUM(I307:I345)</f>
        <v>0</v>
      </c>
    </row>
    <row r="348" spans="1:11" s="134" customFormat="1">
      <c r="A348" s="244"/>
      <c r="B348" s="244"/>
      <c r="C348" s="245"/>
      <c r="D348" s="268"/>
      <c r="E348" s="268"/>
      <c r="F348" s="247"/>
      <c r="G348" s="248"/>
      <c r="H348" s="38"/>
      <c r="I348" s="28"/>
      <c r="K348" s="11"/>
    </row>
    <row r="349" spans="1:11" s="134" customFormat="1">
      <c r="A349" s="244"/>
      <c r="B349" s="244"/>
      <c r="C349" s="245"/>
      <c r="D349" s="268"/>
      <c r="E349" s="268"/>
      <c r="F349" s="247"/>
      <c r="G349" s="248"/>
      <c r="H349" s="38"/>
      <c r="I349" s="28"/>
      <c r="K349" s="11"/>
    </row>
    <row r="350" spans="1:11">
      <c r="A350" s="27"/>
      <c r="B350" s="27"/>
      <c r="C350" s="27"/>
      <c r="D350" s="30"/>
      <c r="E350" s="30"/>
      <c r="F350" s="31"/>
      <c r="G350" s="9"/>
      <c r="H350" s="32"/>
      <c r="I350" s="28"/>
    </row>
    <row r="351" spans="1:11" s="97" customFormat="1" ht="18">
      <c r="A351" s="294" t="s">
        <v>225</v>
      </c>
      <c r="B351" s="294"/>
      <c r="C351" s="294"/>
      <c r="D351" s="294"/>
      <c r="E351" s="294"/>
      <c r="F351" s="294"/>
      <c r="G351" s="294"/>
      <c r="H351" s="32"/>
      <c r="I351" s="28"/>
      <c r="K351" s="11"/>
    </row>
    <row r="352" spans="1:11" s="97" customFormat="1">
      <c r="A352" s="305" t="s">
        <v>43</v>
      </c>
      <c r="B352" s="305"/>
      <c r="C352" s="305"/>
      <c r="D352" s="305"/>
      <c r="E352" s="305"/>
      <c r="F352" s="305"/>
      <c r="G352" s="305"/>
      <c r="H352" s="32"/>
      <c r="I352" s="28"/>
      <c r="K352" s="11"/>
    </row>
    <row r="353" spans="1:11" s="97" customFormat="1" ht="30" customHeight="1">
      <c r="A353" s="310" t="s">
        <v>191</v>
      </c>
      <c r="B353" s="310"/>
      <c r="C353" s="310"/>
      <c r="D353" s="310"/>
      <c r="E353" s="310"/>
      <c r="F353" s="310"/>
      <c r="G353" s="310"/>
      <c r="H353" s="32"/>
      <c r="I353" s="28"/>
      <c r="K353" s="11"/>
    </row>
    <row r="354" spans="1:11" s="97" customFormat="1" ht="47.25" customHeight="1">
      <c r="A354" s="310" t="s">
        <v>178</v>
      </c>
      <c r="B354" s="310"/>
      <c r="C354" s="310"/>
      <c r="D354" s="310"/>
      <c r="E354" s="310"/>
      <c r="F354" s="310"/>
      <c r="G354" s="310"/>
      <c r="H354" s="32"/>
      <c r="I354" s="28"/>
      <c r="K354" s="11"/>
    </row>
    <row r="355" spans="1:11" s="97" customFormat="1">
      <c r="A355" s="306" t="s">
        <v>192</v>
      </c>
      <c r="B355" s="306"/>
      <c r="C355" s="306"/>
      <c r="D355" s="306"/>
      <c r="E355" s="306"/>
      <c r="F355" s="306"/>
      <c r="G355" s="306"/>
      <c r="H355" s="32"/>
      <c r="I355" s="28"/>
      <c r="K355" s="11"/>
    </row>
    <row r="356" spans="1:11" s="97" customFormat="1" ht="31.5" customHeight="1">
      <c r="A356" s="307" t="s">
        <v>193</v>
      </c>
      <c r="B356" s="307"/>
      <c r="C356" s="307"/>
      <c r="D356" s="307"/>
      <c r="E356" s="307"/>
      <c r="F356" s="307"/>
      <c r="G356" s="307"/>
      <c r="H356" s="32"/>
      <c r="I356" s="28"/>
      <c r="K356" s="11"/>
    </row>
    <row r="357" spans="1:11" s="97" customFormat="1" ht="62.25" customHeight="1">
      <c r="A357" s="308" t="s">
        <v>179</v>
      </c>
      <c r="B357" s="308"/>
      <c r="C357" s="308"/>
      <c r="D357" s="308"/>
      <c r="E357" s="308"/>
      <c r="F357" s="308"/>
      <c r="G357" s="308"/>
      <c r="H357" s="32"/>
      <c r="I357" s="28"/>
      <c r="K357" s="11"/>
    </row>
    <row r="358" spans="1:11" s="97" customFormat="1" ht="45.25" customHeight="1">
      <c r="A358" s="309" t="s">
        <v>180</v>
      </c>
      <c r="B358" s="309"/>
      <c r="C358" s="309"/>
      <c r="D358" s="309"/>
      <c r="E358" s="309"/>
      <c r="F358" s="309"/>
      <c r="G358" s="309"/>
      <c r="H358" s="32"/>
      <c r="I358" s="28"/>
      <c r="K358" s="11"/>
    </row>
    <row r="359" spans="1:11" s="97" customFormat="1" ht="45.25" customHeight="1">
      <c r="A359" s="308" t="s">
        <v>181</v>
      </c>
      <c r="B359" s="308"/>
      <c r="C359" s="308"/>
      <c r="D359" s="308"/>
      <c r="E359" s="308"/>
      <c r="F359" s="308"/>
      <c r="G359" s="308"/>
      <c r="H359" s="32"/>
      <c r="I359" s="28"/>
      <c r="K359" s="11"/>
    </row>
    <row r="360" spans="1:11" s="97" customFormat="1" ht="45.75" customHeight="1">
      <c r="A360" s="310" t="s">
        <v>195</v>
      </c>
      <c r="B360" s="310"/>
      <c r="C360" s="310"/>
      <c r="D360" s="310"/>
      <c r="E360" s="310"/>
      <c r="F360" s="310"/>
      <c r="G360" s="310"/>
      <c r="H360" s="32"/>
      <c r="I360" s="28"/>
      <c r="K360" s="11"/>
    </row>
    <row r="361" spans="1:11" s="97" customFormat="1">
      <c r="A361" s="113"/>
      <c r="B361" s="104"/>
      <c r="C361" s="104"/>
      <c r="D361" s="104"/>
      <c r="E361" s="104"/>
      <c r="F361" s="104"/>
      <c r="G361" s="105"/>
      <c r="H361" s="32"/>
      <c r="I361" s="28"/>
      <c r="K361" s="11"/>
    </row>
    <row r="362" spans="1:11" s="97" customFormat="1">
      <c r="A362" s="310" t="s">
        <v>194</v>
      </c>
      <c r="B362" s="310"/>
      <c r="C362" s="310"/>
      <c r="D362" s="310"/>
      <c r="E362" s="310"/>
      <c r="F362" s="310"/>
      <c r="G362" s="310"/>
      <c r="H362" s="32"/>
      <c r="I362" s="28"/>
      <c r="K362" s="11"/>
    </row>
    <row r="363" spans="1:11" s="97" customFormat="1" ht="30" customHeight="1">
      <c r="A363" s="310" t="s">
        <v>182</v>
      </c>
      <c r="B363" s="310"/>
      <c r="C363" s="310"/>
      <c r="D363" s="310"/>
      <c r="E363" s="310"/>
      <c r="F363" s="310"/>
      <c r="G363" s="310"/>
      <c r="H363" s="32"/>
      <c r="I363" s="28"/>
      <c r="K363" s="11"/>
    </row>
    <row r="364" spans="1:11" s="97" customFormat="1" ht="31.5" customHeight="1">
      <c r="A364" s="310" t="s">
        <v>183</v>
      </c>
      <c r="B364" s="310"/>
      <c r="C364" s="310"/>
      <c r="D364" s="310"/>
      <c r="E364" s="310"/>
      <c r="F364" s="310"/>
      <c r="G364" s="310"/>
      <c r="H364" s="32"/>
      <c r="I364" s="28"/>
      <c r="K364" s="11"/>
    </row>
    <row r="365" spans="1:11" s="97" customFormat="1" ht="33.25" customHeight="1">
      <c r="A365" s="310" t="s">
        <v>196</v>
      </c>
      <c r="B365" s="310"/>
      <c r="C365" s="310"/>
      <c r="D365" s="310"/>
      <c r="E365" s="310"/>
      <c r="F365" s="310"/>
      <c r="G365" s="310"/>
      <c r="H365" s="32"/>
      <c r="I365" s="28"/>
      <c r="K365" s="11"/>
    </row>
    <row r="366" spans="1:11" s="97" customFormat="1">
      <c r="A366" s="113"/>
      <c r="B366" s="104"/>
      <c r="C366" s="104"/>
      <c r="D366" s="104"/>
      <c r="E366" s="104"/>
      <c r="F366" s="104"/>
      <c r="G366" s="105"/>
      <c r="H366" s="32"/>
      <c r="I366" s="28"/>
      <c r="K366" s="11"/>
    </row>
    <row r="367" spans="1:11" s="97" customFormat="1">
      <c r="A367" s="310" t="s">
        <v>1</v>
      </c>
      <c r="B367" s="310"/>
      <c r="C367" s="310"/>
      <c r="D367" s="310"/>
      <c r="E367" s="310"/>
      <c r="F367" s="310"/>
      <c r="G367" s="310"/>
      <c r="H367" s="32"/>
      <c r="I367" s="28"/>
      <c r="K367" s="11"/>
    </row>
    <row r="368" spans="1:11" s="97" customFormat="1" ht="32.25" customHeight="1">
      <c r="A368" s="307" t="s">
        <v>197</v>
      </c>
      <c r="B368" s="307"/>
      <c r="C368" s="307"/>
      <c r="D368" s="307"/>
      <c r="E368" s="307"/>
      <c r="F368" s="307"/>
      <c r="G368" s="307"/>
      <c r="H368" s="32"/>
      <c r="I368" s="28"/>
      <c r="K368" s="11"/>
    </row>
    <row r="369" spans="1:11" s="97" customFormat="1" ht="31.5" customHeight="1">
      <c r="A369" s="308" t="s">
        <v>184</v>
      </c>
      <c r="B369" s="308"/>
      <c r="C369" s="308"/>
      <c r="D369" s="308"/>
      <c r="E369" s="308"/>
      <c r="F369" s="308"/>
      <c r="G369" s="308"/>
      <c r="H369" s="32"/>
      <c r="I369" s="28"/>
      <c r="K369" s="11"/>
    </row>
    <row r="370" spans="1:11" s="97" customFormat="1" ht="45.75" customHeight="1">
      <c r="A370" s="307" t="s">
        <v>198</v>
      </c>
      <c r="B370" s="307"/>
      <c r="C370" s="307"/>
      <c r="D370" s="307"/>
      <c r="E370" s="307"/>
      <c r="F370" s="307"/>
      <c r="G370" s="307"/>
      <c r="H370" s="32"/>
      <c r="I370" s="28"/>
      <c r="K370" s="11"/>
    </row>
    <row r="371" spans="1:11" s="134" customFormat="1">
      <c r="A371" s="267"/>
      <c r="B371" s="267"/>
      <c r="C371" s="267"/>
      <c r="D371" s="267"/>
      <c r="E371" s="267"/>
      <c r="F371" s="267"/>
      <c r="G371" s="267"/>
      <c r="H371" s="32"/>
      <c r="I371" s="28"/>
      <c r="K371" s="11"/>
    </row>
    <row r="372" spans="1:11" s="134" customFormat="1">
      <c r="A372" s="267"/>
      <c r="B372" s="267"/>
      <c r="C372" s="267"/>
      <c r="D372" s="267"/>
      <c r="E372" s="267"/>
      <c r="F372" s="267"/>
      <c r="G372" s="267"/>
      <c r="H372" s="32"/>
      <c r="I372" s="28"/>
      <c r="K372" s="11"/>
    </row>
    <row r="373" spans="1:11" s="134" customFormat="1">
      <c r="A373" s="267"/>
      <c r="B373" s="267"/>
      <c r="C373" s="267"/>
      <c r="D373" s="267"/>
      <c r="E373" s="267"/>
      <c r="F373" s="267"/>
      <c r="G373" s="267"/>
      <c r="H373" s="32"/>
      <c r="I373" s="28"/>
      <c r="K373" s="11"/>
    </row>
    <row r="374" spans="1:11" s="97" customFormat="1">
      <c r="A374" s="309" t="s">
        <v>185</v>
      </c>
      <c r="B374" s="309"/>
      <c r="C374" s="309"/>
      <c r="D374" s="309"/>
      <c r="E374" s="309"/>
      <c r="F374" s="309"/>
      <c r="G374" s="309"/>
      <c r="H374" s="32"/>
      <c r="I374" s="28"/>
      <c r="K374" s="11"/>
    </row>
    <row r="375" spans="1:11" s="97" customFormat="1" ht="61.5" customHeight="1">
      <c r="A375" s="307" t="s">
        <v>199</v>
      </c>
      <c r="B375" s="307"/>
      <c r="C375" s="307"/>
      <c r="D375" s="307"/>
      <c r="E375" s="307"/>
      <c r="F375" s="307"/>
      <c r="G375" s="307"/>
      <c r="H375" s="32"/>
      <c r="I375" s="28"/>
      <c r="K375" s="11"/>
    </row>
    <row r="376" spans="1:11" s="97" customFormat="1" ht="15.75" customHeight="1">
      <c r="A376" s="308" t="s">
        <v>186</v>
      </c>
      <c r="B376" s="308"/>
      <c r="C376" s="308"/>
      <c r="D376" s="308"/>
      <c r="E376" s="308"/>
      <c r="F376" s="308"/>
      <c r="G376" s="308"/>
      <c r="H376" s="32"/>
      <c r="I376" s="28"/>
      <c r="K376" s="11"/>
    </row>
    <row r="377" spans="1:11" s="97" customFormat="1" ht="31.5" customHeight="1">
      <c r="A377" s="307" t="s">
        <v>200</v>
      </c>
      <c r="B377" s="307"/>
      <c r="C377" s="307"/>
      <c r="D377" s="307"/>
      <c r="E377" s="307"/>
      <c r="F377" s="307"/>
      <c r="G377" s="307"/>
      <c r="H377" s="32"/>
      <c r="I377" s="28"/>
      <c r="K377" s="11"/>
    </row>
    <row r="378" spans="1:11" s="97" customFormat="1">
      <c r="A378" s="308" t="s">
        <v>187</v>
      </c>
      <c r="B378" s="308"/>
      <c r="C378" s="308"/>
      <c r="D378" s="308"/>
      <c r="E378" s="308"/>
      <c r="F378" s="308"/>
      <c r="G378" s="308"/>
      <c r="H378" s="32"/>
      <c r="I378" s="28"/>
      <c r="K378" s="11"/>
    </row>
    <row r="379" spans="1:11" s="97" customFormat="1" ht="31.5" customHeight="1">
      <c r="A379" s="308" t="s">
        <v>188</v>
      </c>
      <c r="B379" s="308"/>
      <c r="C379" s="308"/>
      <c r="D379" s="308"/>
      <c r="E379" s="308"/>
      <c r="F379" s="308"/>
      <c r="G379" s="308"/>
      <c r="H379" s="32"/>
      <c r="I379" s="28"/>
      <c r="K379" s="11"/>
    </row>
    <row r="380" spans="1:11" s="97" customFormat="1" ht="17.25" customHeight="1">
      <c r="A380" s="308" t="s">
        <v>189</v>
      </c>
      <c r="B380" s="308"/>
      <c r="C380" s="308"/>
      <c r="D380" s="308"/>
      <c r="E380" s="308"/>
      <c r="F380" s="308"/>
      <c r="G380" s="308"/>
      <c r="H380" s="32"/>
      <c r="I380" s="28"/>
      <c r="K380" s="11"/>
    </row>
    <row r="381" spans="1:11" s="97" customFormat="1" ht="17.25" customHeight="1">
      <c r="A381" s="309" t="s">
        <v>190</v>
      </c>
      <c r="B381" s="309"/>
      <c r="C381" s="309"/>
      <c r="D381" s="309"/>
      <c r="E381" s="309"/>
      <c r="F381" s="309"/>
      <c r="G381" s="309"/>
      <c r="H381" s="32"/>
      <c r="I381" s="28"/>
      <c r="K381" s="11"/>
    </row>
    <row r="382" spans="1:11" s="97" customFormat="1">
      <c r="A382" s="27"/>
      <c r="B382" s="27"/>
      <c r="C382" s="27"/>
      <c r="D382" s="30"/>
      <c r="E382" s="30"/>
      <c r="F382" s="31"/>
      <c r="G382" s="9"/>
      <c r="H382" s="32"/>
      <c r="I382" s="28"/>
      <c r="K382" s="11"/>
    </row>
    <row r="383" spans="1:11" s="97" customFormat="1" ht="18">
      <c r="A383" s="233" t="s">
        <v>8</v>
      </c>
      <c r="B383" s="223"/>
      <c r="C383" s="224"/>
      <c r="D383" s="225" t="s">
        <v>226</v>
      </c>
      <c r="E383" s="225"/>
      <c r="F383" s="226"/>
      <c r="G383" s="227"/>
      <c r="H383" s="228"/>
      <c r="I383" s="229"/>
      <c r="K383" s="11"/>
    </row>
    <row r="384" spans="1:11" s="97" customFormat="1" ht="31">
      <c r="A384" s="290" t="s">
        <v>13</v>
      </c>
      <c r="B384" s="290"/>
      <c r="C384" s="290"/>
      <c r="D384" s="212" t="s">
        <v>14</v>
      </c>
      <c r="E384" s="14" t="s">
        <v>45</v>
      </c>
      <c r="F384" s="15" t="s">
        <v>15</v>
      </c>
      <c r="G384" s="6" t="s">
        <v>16</v>
      </c>
      <c r="H384" s="6" t="s">
        <v>17</v>
      </c>
      <c r="I384" s="16" t="s">
        <v>18</v>
      </c>
      <c r="K384" s="11"/>
    </row>
    <row r="385" spans="1:11" s="97" customFormat="1">
      <c r="A385" s="27"/>
      <c r="B385" s="27"/>
      <c r="C385" s="27"/>
      <c r="D385" s="30"/>
      <c r="E385" s="30"/>
      <c r="F385" s="31"/>
      <c r="G385" s="9"/>
      <c r="H385" s="32"/>
      <c r="I385" s="28"/>
      <c r="K385" s="11"/>
    </row>
    <row r="386" spans="1:11" s="97" customFormat="1">
      <c r="A386" s="45"/>
      <c r="B386" s="45"/>
      <c r="C386" s="45"/>
      <c r="D386" s="166" t="s">
        <v>321</v>
      </c>
      <c r="E386" s="46"/>
      <c r="F386" s="42"/>
      <c r="G386" s="139"/>
      <c r="H386" s="2"/>
      <c r="I386" s="124"/>
      <c r="K386" s="11"/>
    </row>
    <row r="387" spans="1:11" s="97" customFormat="1" ht="30.75" customHeight="1">
      <c r="A387" s="219" t="s">
        <v>8</v>
      </c>
      <c r="B387" s="219" t="s">
        <v>0</v>
      </c>
      <c r="C387" s="45"/>
      <c r="D387" s="214" t="s">
        <v>276</v>
      </c>
      <c r="E387" s="46"/>
      <c r="F387" s="42"/>
      <c r="G387" s="139"/>
      <c r="H387" s="2"/>
      <c r="I387" s="124"/>
      <c r="K387" s="11"/>
    </row>
    <row r="388" spans="1:11" s="97" customFormat="1">
      <c r="A388" s="45"/>
      <c r="B388" s="45"/>
      <c r="C388" s="45"/>
      <c r="D388" s="214" t="s">
        <v>277</v>
      </c>
      <c r="E388" s="46"/>
      <c r="F388" s="137" t="s">
        <v>44</v>
      </c>
      <c r="G388" s="138">
        <v>18.46</v>
      </c>
      <c r="H388" s="239"/>
      <c r="I388" s="125">
        <f>G388*H388</f>
        <v>0</v>
      </c>
      <c r="K388" s="11"/>
    </row>
    <row r="389" spans="1:11" s="97" customFormat="1">
      <c r="A389" s="45"/>
      <c r="B389" s="45"/>
      <c r="C389" s="45"/>
      <c r="D389" s="135"/>
      <c r="E389" s="46"/>
      <c r="F389" s="42"/>
      <c r="G389" s="139"/>
      <c r="H389" s="2"/>
      <c r="I389" s="124"/>
      <c r="K389" s="11"/>
    </row>
    <row r="390" spans="1:11" s="97" customFormat="1" ht="63" customHeight="1">
      <c r="A390" s="219" t="s">
        <v>8</v>
      </c>
      <c r="B390" s="219" t="s">
        <v>2</v>
      </c>
      <c r="C390" s="45"/>
      <c r="D390" s="214" t="s">
        <v>278</v>
      </c>
      <c r="E390" s="46"/>
      <c r="F390" s="137"/>
      <c r="G390" s="138"/>
      <c r="H390" s="102"/>
      <c r="I390" s="125"/>
      <c r="K390" s="11"/>
    </row>
    <row r="391" spans="1:11" s="134" customFormat="1">
      <c r="A391" s="45"/>
      <c r="B391" s="45"/>
      <c r="C391" s="45"/>
      <c r="D391" s="214" t="s">
        <v>279</v>
      </c>
      <c r="E391" s="46"/>
      <c r="F391" s="137"/>
      <c r="G391" s="138"/>
      <c r="H391" s="102"/>
      <c r="I391" s="125"/>
      <c r="K391" s="11"/>
    </row>
    <row r="392" spans="1:11" s="134" customFormat="1">
      <c r="A392" s="45"/>
      <c r="B392" s="45"/>
      <c r="C392" s="45"/>
      <c r="D392" s="214" t="s">
        <v>280</v>
      </c>
      <c r="E392" s="46"/>
      <c r="F392" s="137" t="s">
        <v>44</v>
      </c>
      <c r="G392" s="138">
        <v>89.75</v>
      </c>
      <c r="H392" s="239"/>
      <c r="I392" s="125">
        <f t="shared" ref="I392:I395" si="5">G392*H392</f>
        <v>0</v>
      </c>
      <c r="K392" s="11"/>
    </row>
    <row r="393" spans="1:11" s="134" customFormat="1">
      <c r="A393" s="45"/>
      <c r="B393" s="45"/>
      <c r="C393" s="45"/>
      <c r="D393" s="214" t="s">
        <v>319</v>
      </c>
      <c r="E393" s="46"/>
      <c r="F393" s="137" t="s">
        <v>44</v>
      </c>
      <c r="G393" s="138">
        <v>12.83</v>
      </c>
      <c r="H393" s="239"/>
      <c r="I393" s="125">
        <f t="shared" si="5"/>
        <v>0</v>
      </c>
      <c r="K393" s="11"/>
    </row>
    <row r="394" spans="1:11" s="134" customFormat="1">
      <c r="A394" s="45"/>
      <c r="B394" s="45"/>
      <c r="C394" s="45"/>
      <c r="D394" s="214" t="s">
        <v>317</v>
      </c>
      <c r="E394" s="46"/>
      <c r="F394" s="137" t="s">
        <v>44</v>
      </c>
      <c r="G394" s="138">
        <v>116.36</v>
      </c>
      <c r="H394" s="239"/>
      <c r="I394" s="125">
        <f t="shared" si="5"/>
        <v>0</v>
      </c>
      <c r="K394" s="11"/>
    </row>
    <row r="395" spans="1:11" s="134" customFormat="1">
      <c r="A395" s="45"/>
      <c r="B395" s="45"/>
      <c r="C395" s="45"/>
      <c r="D395" s="214" t="s">
        <v>318</v>
      </c>
      <c r="E395" s="46"/>
      <c r="F395" s="137" t="s">
        <v>44</v>
      </c>
      <c r="G395" s="138">
        <v>280.72000000000003</v>
      </c>
      <c r="H395" s="239"/>
      <c r="I395" s="125">
        <f t="shared" si="5"/>
        <v>0</v>
      </c>
      <c r="K395" s="11"/>
    </row>
    <row r="396" spans="1:11" s="134" customFormat="1">
      <c r="A396" s="45"/>
      <c r="B396" s="45"/>
      <c r="C396" s="45"/>
      <c r="D396" s="214"/>
      <c r="E396" s="46"/>
      <c r="F396" s="137"/>
      <c r="G396" s="138"/>
      <c r="H396" s="102"/>
      <c r="I396" s="125"/>
      <c r="K396" s="11"/>
    </row>
    <row r="397" spans="1:11" s="134" customFormat="1">
      <c r="A397" s="45"/>
      <c r="B397" s="45"/>
      <c r="C397" s="45"/>
      <c r="D397" s="166" t="s">
        <v>322</v>
      </c>
      <c r="E397" s="46"/>
      <c r="F397" s="137"/>
      <c r="G397" s="138"/>
      <c r="H397" s="102"/>
      <c r="I397" s="125"/>
      <c r="K397" s="11"/>
    </row>
    <row r="398" spans="1:11" s="134" customFormat="1" ht="174.75" customHeight="1">
      <c r="A398" s="219" t="s">
        <v>8</v>
      </c>
      <c r="B398" s="219" t="s">
        <v>3</v>
      </c>
      <c r="C398" s="45"/>
      <c r="D398" s="258" t="s">
        <v>281</v>
      </c>
      <c r="E398" s="46"/>
      <c r="F398" s="36" t="s">
        <v>44</v>
      </c>
      <c r="G398" s="259">
        <v>518.12</v>
      </c>
      <c r="H398" s="239"/>
      <c r="I398" s="125">
        <f>G398*H398</f>
        <v>0</v>
      </c>
      <c r="K398" s="11"/>
    </row>
    <row r="399" spans="1:11" s="134" customFormat="1" ht="18.75" customHeight="1">
      <c r="A399" s="45"/>
      <c r="B399" s="45"/>
      <c r="C399" s="45"/>
      <c r="D399" s="258"/>
      <c r="E399" s="46"/>
      <c r="F399" s="137"/>
      <c r="G399" s="138"/>
      <c r="H399" s="102"/>
      <c r="I399" s="125"/>
      <c r="K399" s="11"/>
    </row>
    <row r="400" spans="1:11" s="134" customFormat="1" ht="190.5" customHeight="1">
      <c r="A400" s="219" t="s">
        <v>8</v>
      </c>
      <c r="B400" s="219" t="s">
        <v>4</v>
      </c>
      <c r="C400" s="45"/>
      <c r="D400" s="214" t="s">
        <v>282</v>
      </c>
      <c r="E400" s="46"/>
      <c r="F400" s="137"/>
      <c r="G400" s="138"/>
      <c r="H400" s="102"/>
      <c r="I400" s="125"/>
      <c r="K400" s="11"/>
    </row>
    <row r="401" spans="1:11" s="134" customFormat="1">
      <c r="A401" s="45"/>
      <c r="B401" s="45"/>
      <c r="C401" s="45"/>
      <c r="D401" s="260" t="s">
        <v>283</v>
      </c>
      <c r="E401" s="46"/>
      <c r="F401" s="36" t="s">
        <v>21</v>
      </c>
      <c r="G401" s="259">
        <v>2</v>
      </c>
      <c r="H401" s="239"/>
      <c r="I401" s="125">
        <f>G401*H401</f>
        <v>0</v>
      </c>
      <c r="K401" s="11"/>
    </row>
    <row r="402" spans="1:11" s="134" customFormat="1">
      <c r="A402" s="45"/>
      <c r="B402" s="45"/>
      <c r="C402" s="45"/>
      <c r="D402" s="260" t="s">
        <v>284</v>
      </c>
      <c r="E402" s="46"/>
      <c r="F402" s="36" t="s">
        <v>21</v>
      </c>
      <c r="G402" s="259">
        <v>1</v>
      </c>
      <c r="H402" s="239"/>
      <c r="I402" s="125">
        <f>G402*H402</f>
        <v>0</v>
      </c>
      <c r="K402" s="11"/>
    </row>
    <row r="403" spans="1:11" s="134" customFormat="1">
      <c r="A403" s="45"/>
      <c r="B403" s="45"/>
      <c r="C403" s="45"/>
      <c r="D403" s="260" t="s">
        <v>285</v>
      </c>
      <c r="E403" s="46"/>
      <c r="F403" s="36" t="s">
        <v>21</v>
      </c>
      <c r="G403" s="259">
        <v>4</v>
      </c>
      <c r="H403" s="239"/>
      <c r="I403" s="125">
        <f t="shared" ref="I403" si="6">G403*H403</f>
        <v>0</v>
      </c>
      <c r="K403" s="11"/>
    </row>
    <row r="404" spans="1:11" s="134" customFormat="1">
      <c r="A404" s="45"/>
      <c r="B404" s="45"/>
      <c r="C404" s="45"/>
      <c r="D404" s="260" t="s">
        <v>286</v>
      </c>
      <c r="E404" s="46"/>
      <c r="F404" s="36" t="s">
        <v>21</v>
      </c>
      <c r="G404" s="259">
        <v>2</v>
      </c>
      <c r="H404" s="239"/>
      <c r="I404" s="125">
        <f>G404*H404</f>
        <v>0</v>
      </c>
      <c r="K404" s="11"/>
    </row>
    <row r="405" spans="1:11" s="134" customFormat="1">
      <c r="A405" s="45"/>
      <c r="B405" s="45"/>
      <c r="C405" s="45"/>
      <c r="D405" s="136" t="s">
        <v>287</v>
      </c>
      <c r="E405" s="46"/>
      <c r="F405" s="36" t="s">
        <v>21</v>
      </c>
      <c r="G405" s="259">
        <v>8</v>
      </c>
      <c r="H405" s="239"/>
      <c r="I405" s="125">
        <f>G405*H405</f>
        <v>0</v>
      </c>
      <c r="K405" s="11"/>
    </row>
    <row r="406" spans="1:11" s="134" customFormat="1">
      <c r="A406" s="45"/>
      <c r="B406" s="45"/>
      <c r="C406" s="45"/>
      <c r="D406" s="136" t="s">
        <v>288</v>
      </c>
      <c r="E406" s="46"/>
      <c r="F406" s="36" t="s">
        <v>21</v>
      </c>
      <c r="G406" s="259">
        <v>6</v>
      </c>
      <c r="H406" s="239"/>
      <c r="I406" s="125">
        <f>G406*H406</f>
        <v>0</v>
      </c>
      <c r="K406" s="11"/>
    </row>
    <row r="407" spans="1:11" s="134" customFormat="1">
      <c r="A407" s="45"/>
      <c r="B407" s="45"/>
      <c r="C407" s="45"/>
      <c r="D407" s="136" t="s">
        <v>320</v>
      </c>
      <c r="E407" s="46"/>
      <c r="F407" s="36" t="s">
        <v>21</v>
      </c>
      <c r="G407" s="259">
        <v>2</v>
      </c>
      <c r="H407" s="239"/>
      <c r="I407" s="125">
        <f>G407*H407</f>
        <v>0</v>
      </c>
      <c r="K407" s="11"/>
    </row>
    <row r="408" spans="1:11" s="134" customFormat="1" ht="18" customHeight="1">
      <c r="A408" s="45"/>
      <c r="B408" s="45"/>
      <c r="C408" s="45"/>
      <c r="D408" s="136"/>
      <c r="E408" s="46"/>
      <c r="F408" s="137"/>
      <c r="G408" s="138"/>
      <c r="H408" s="102"/>
      <c r="I408" s="125"/>
      <c r="K408" s="11"/>
    </row>
    <row r="409" spans="1:11" s="134" customFormat="1" ht="159" customHeight="1">
      <c r="A409" s="219" t="s">
        <v>8</v>
      </c>
      <c r="B409" s="219" t="s">
        <v>5</v>
      </c>
      <c r="C409" s="45"/>
      <c r="D409" s="214" t="s">
        <v>289</v>
      </c>
      <c r="E409" s="46"/>
      <c r="F409" s="137"/>
      <c r="G409" s="138"/>
      <c r="H409" s="102"/>
      <c r="I409" s="125"/>
      <c r="K409" s="11"/>
    </row>
    <row r="410" spans="1:11" s="134" customFormat="1">
      <c r="A410" s="219"/>
      <c r="B410" s="219"/>
      <c r="C410" s="45"/>
      <c r="D410" s="258" t="s">
        <v>290</v>
      </c>
      <c r="E410" s="46"/>
      <c r="F410" s="36" t="s">
        <v>21</v>
      </c>
      <c r="G410" s="259">
        <v>6</v>
      </c>
      <c r="H410" s="239"/>
      <c r="I410" s="125">
        <f>G410*H410</f>
        <v>0</v>
      </c>
      <c r="K410" s="11"/>
    </row>
    <row r="411" spans="1:11" s="134" customFormat="1">
      <c r="A411" s="219"/>
      <c r="B411" s="219"/>
      <c r="C411" s="45"/>
      <c r="D411" s="258" t="s">
        <v>291</v>
      </c>
      <c r="E411" s="46"/>
      <c r="F411" s="36" t="s">
        <v>21</v>
      </c>
      <c r="G411" s="259">
        <v>3</v>
      </c>
      <c r="H411" s="239"/>
      <c r="I411" s="125">
        <f>G411*H411</f>
        <v>0</v>
      </c>
      <c r="K411" s="11"/>
    </row>
    <row r="412" spans="1:11" s="134" customFormat="1">
      <c r="A412" s="219"/>
      <c r="B412" s="219"/>
      <c r="C412" s="45"/>
      <c r="D412" s="258" t="s">
        <v>292</v>
      </c>
      <c r="E412" s="46"/>
      <c r="F412" s="36" t="s">
        <v>21</v>
      </c>
      <c r="G412" s="259">
        <v>18</v>
      </c>
      <c r="H412" s="239"/>
      <c r="I412" s="125">
        <f>G412*H412</f>
        <v>0</v>
      </c>
      <c r="K412" s="11"/>
    </row>
    <row r="413" spans="1:11" s="134" customFormat="1">
      <c r="A413" s="45"/>
      <c r="B413" s="45"/>
      <c r="C413" s="45"/>
      <c r="D413" s="258" t="s">
        <v>293</v>
      </c>
      <c r="E413" s="46"/>
      <c r="F413" s="36" t="s">
        <v>21</v>
      </c>
      <c r="G413" s="259">
        <v>10</v>
      </c>
      <c r="H413" s="239"/>
      <c r="I413" s="125">
        <f>G413*H413</f>
        <v>0</v>
      </c>
      <c r="K413" s="11"/>
    </row>
    <row r="414" spans="1:11" s="134" customFormat="1" ht="18" customHeight="1">
      <c r="A414" s="45"/>
      <c r="B414" s="45"/>
      <c r="C414" s="45"/>
      <c r="D414" s="258"/>
      <c r="E414" s="46"/>
      <c r="F414" s="36"/>
      <c r="G414" s="259"/>
      <c r="H414" s="261"/>
      <c r="I414" s="125"/>
      <c r="K414" s="11"/>
    </row>
    <row r="415" spans="1:11" s="134" customFormat="1" ht="156.75" customHeight="1">
      <c r="A415" s="219" t="s">
        <v>8</v>
      </c>
      <c r="B415" s="219" t="s">
        <v>6</v>
      </c>
      <c r="C415" s="45"/>
      <c r="D415" s="214" t="s">
        <v>294</v>
      </c>
      <c r="E415" s="46"/>
      <c r="F415" s="137"/>
      <c r="G415" s="138"/>
      <c r="H415" s="102"/>
      <c r="I415" s="125"/>
      <c r="K415" s="11"/>
    </row>
    <row r="416" spans="1:11" s="134" customFormat="1">
      <c r="A416" s="219"/>
      <c r="B416" s="219"/>
      <c r="C416" s="45"/>
      <c r="D416" s="214" t="s">
        <v>295</v>
      </c>
      <c r="E416" s="46"/>
      <c r="F416" s="36" t="s">
        <v>21</v>
      </c>
      <c r="G416" s="259">
        <v>5</v>
      </c>
      <c r="H416" s="239"/>
      <c r="I416" s="125">
        <f>G416*H416</f>
        <v>0</v>
      </c>
      <c r="K416" s="11"/>
    </row>
    <row r="417" spans="1:11" s="134" customFormat="1">
      <c r="A417" s="219"/>
      <c r="B417" s="219"/>
      <c r="C417" s="45"/>
      <c r="D417" s="214" t="s">
        <v>296</v>
      </c>
      <c r="E417" s="46"/>
      <c r="F417" s="36" t="s">
        <v>21</v>
      </c>
      <c r="G417" s="259">
        <v>12</v>
      </c>
      <c r="H417" s="239"/>
      <c r="I417" s="125">
        <f>G417*H417</f>
        <v>0</v>
      </c>
      <c r="K417" s="11"/>
    </row>
    <row r="418" spans="1:11" s="134" customFormat="1">
      <c r="A418" s="219"/>
      <c r="B418" s="219"/>
      <c r="C418" s="45"/>
      <c r="D418" s="258" t="s">
        <v>297</v>
      </c>
      <c r="E418" s="46"/>
      <c r="F418" s="36" t="s">
        <v>21</v>
      </c>
      <c r="G418" s="259">
        <v>25</v>
      </c>
      <c r="H418" s="239"/>
      <c r="I418" s="125">
        <f>G418*H418</f>
        <v>0</v>
      </c>
      <c r="K418" s="11"/>
    </row>
    <row r="419" spans="1:11" s="134" customFormat="1">
      <c r="A419" s="219"/>
      <c r="B419" s="219"/>
      <c r="C419" s="45"/>
      <c r="D419" s="258" t="s">
        <v>298</v>
      </c>
      <c r="E419" s="46"/>
      <c r="F419" s="36" t="s">
        <v>21</v>
      </c>
      <c r="G419" s="259">
        <v>4</v>
      </c>
      <c r="H419" s="239"/>
      <c r="I419" s="125">
        <f>G419*H419</f>
        <v>0</v>
      </c>
      <c r="K419" s="11"/>
    </row>
    <row r="420" spans="1:11" s="134" customFormat="1">
      <c r="A420" s="219"/>
      <c r="B420" s="219"/>
      <c r="C420" s="45"/>
      <c r="D420" s="214" t="s">
        <v>299</v>
      </c>
      <c r="E420" s="46"/>
      <c r="F420" s="36" t="s">
        <v>21</v>
      </c>
      <c r="G420" s="259">
        <v>9</v>
      </c>
      <c r="H420" s="239"/>
      <c r="I420" s="125">
        <f>G420*H420</f>
        <v>0</v>
      </c>
      <c r="K420" s="11"/>
    </row>
    <row r="421" spans="1:11" s="134" customFormat="1">
      <c r="A421" s="219"/>
      <c r="B421" s="219"/>
      <c r="C421" s="45"/>
      <c r="D421" s="214" t="s">
        <v>300</v>
      </c>
      <c r="E421" s="46"/>
      <c r="F421" s="36" t="s">
        <v>21</v>
      </c>
      <c r="G421" s="259">
        <v>66</v>
      </c>
      <c r="H421" s="239"/>
      <c r="I421" s="125">
        <f t="shared" ref="I421:I422" si="7">G421*H421</f>
        <v>0</v>
      </c>
      <c r="K421" s="11"/>
    </row>
    <row r="422" spans="1:11" s="134" customFormat="1">
      <c r="A422" s="219"/>
      <c r="B422" s="219"/>
      <c r="C422" s="45"/>
      <c r="D422" s="214" t="s">
        <v>301</v>
      </c>
      <c r="E422" s="46"/>
      <c r="F422" s="36" t="s">
        <v>21</v>
      </c>
      <c r="G422" s="259">
        <v>12</v>
      </c>
      <c r="H422" s="239"/>
      <c r="I422" s="125">
        <f t="shared" si="7"/>
        <v>0</v>
      </c>
      <c r="K422" s="11"/>
    </row>
    <row r="423" spans="1:11" s="134" customFormat="1">
      <c r="A423" s="219"/>
      <c r="B423" s="219"/>
      <c r="C423" s="45"/>
      <c r="D423" s="214" t="s">
        <v>302</v>
      </c>
      <c r="E423" s="46"/>
      <c r="F423" s="36" t="s">
        <v>21</v>
      </c>
      <c r="G423" s="259">
        <v>10</v>
      </c>
      <c r="H423" s="239"/>
      <c r="I423" s="125">
        <f>G423*H423</f>
        <v>0</v>
      </c>
      <c r="K423" s="11"/>
    </row>
    <row r="424" spans="1:11" s="134" customFormat="1">
      <c r="A424" s="219"/>
      <c r="B424" s="219"/>
      <c r="C424" s="45"/>
      <c r="D424" s="214" t="s">
        <v>303</v>
      </c>
      <c r="E424" s="46"/>
      <c r="F424" s="36" t="s">
        <v>21</v>
      </c>
      <c r="G424" s="259">
        <v>6</v>
      </c>
      <c r="H424" s="239"/>
      <c r="I424" s="125">
        <f>G424*H424</f>
        <v>0</v>
      </c>
      <c r="K424" s="11"/>
    </row>
    <row r="425" spans="1:11" s="134" customFormat="1" ht="11.25" customHeight="1">
      <c r="A425" s="45"/>
      <c r="B425" s="45"/>
      <c r="C425" s="45"/>
      <c r="D425" s="214"/>
      <c r="E425" s="46"/>
      <c r="F425" s="137"/>
      <c r="G425" s="138"/>
      <c r="H425" s="102"/>
      <c r="I425" s="125"/>
      <c r="K425" s="11"/>
    </row>
    <row r="426" spans="1:11" s="134" customFormat="1" ht="158.25" customHeight="1">
      <c r="A426" s="219" t="s">
        <v>8</v>
      </c>
      <c r="B426" s="219" t="s">
        <v>7</v>
      </c>
      <c r="C426" s="45"/>
      <c r="D426" s="214" t="s">
        <v>304</v>
      </c>
      <c r="E426" s="46"/>
      <c r="F426" s="137"/>
      <c r="G426" s="138"/>
      <c r="H426" s="102"/>
      <c r="I426" s="125"/>
      <c r="K426" s="11"/>
    </row>
    <row r="427" spans="1:11" s="134" customFormat="1">
      <c r="A427" s="45"/>
      <c r="B427" s="45"/>
      <c r="C427" s="45"/>
      <c r="D427" s="260" t="s">
        <v>305</v>
      </c>
      <c r="E427" s="46"/>
      <c r="F427" s="36" t="s">
        <v>21</v>
      </c>
      <c r="G427" s="259">
        <v>3</v>
      </c>
      <c r="H427" s="239"/>
      <c r="I427" s="125">
        <f t="shared" ref="I427:I432" si="8">G427*H427</f>
        <v>0</v>
      </c>
      <c r="K427" s="11"/>
    </row>
    <row r="428" spans="1:11" s="134" customFormat="1">
      <c r="A428" s="45"/>
      <c r="B428" s="45"/>
      <c r="C428" s="45"/>
      <c r="D428" s="260" t="s">
        <v>306</v>
      </c>
      <c r="E428" s="46"/>
      <c r="F428" s="36" t="s">
        <v>21</v>
      </c>
      <c r="G428" s="259">
        <v>6</v>
      </c>
      <c r="H428" s="239"/>
      <c r="I428" s="125">
        <f t="shared" si="8"/>
        <v>0</v>
      </c>
      <c r="K428" s="11"/>
    </row>
    <row r="429" spans="1:11" s="134" customFormat="1">
      <c r="A429" s="45"/>
      <c r="B429" s="45"/>
      <c r="C429" s="45"/>
      <c r="D429" s="260" t="s">
        <v>307</v>
      </c>
      <c r="E429" s="46"/>
      <c r="F429" s="36" t="s">
        <v>21</v>
      </c>
      <c r="G429" s="259">
        <v>20</v>
      </c>
      <c r="H429" s="239"/>
      <c r="I429" s="125">
        <f t="shared" si="8"/>
        <v>0</v>
      </c>
      <c r="K429" s="11"/>
    </row>
    <row r="430" spans="1:11" s="134" customFormat="1">
      <c r="A430" s="45"/>
      <c r="B430" s="45"/>
      <c r="C430" s="45"/>
      <c r="D430" s="136" t="s">
        <v>308</v>
      </c>
      <c r="E430" s="46"/>
      <c r="F430" s="36" t="s">
        <v>21</v>
      </c>
      <c r="G430" s="259">
        <v>19</v>
      </c>
      <c r="H430" s="239"/>
      <c r="I430" s="125">
        <f t="shared" si="8"/>
        <v>0</v>
      </c>
      <c r="K430" s="11"/>
    </row>
    <row r="431" spans="1:11" s="134" customFormat="1">
      <c r="A431" s="45"/>
      <c r="B431" s="45"/>
      <c r="C431" s="45"/>
      <c r="D431" s="136" t="s">
        <v>309</v>
      </c>
      <c r="E431" s="46"/>
      <c r="F431" s="36" t="s">
        <v>21</v>
      </c>
      <c r="G431" s="259">
        <v>10</v>
      </c>
      <c r="H431" s="239"/>
      <c r="I431" s="125">
        <f t="shared" si="8"/>
        <v>0</v>
      </c>
      <c r="K431" s="11"/>
    </row>
    <row r="432" spans="1:11" s="134" customFormat="1">
      <c r="A432" s="45"/>
      <c r="B432" s="45"/>
      <c r="C432" s="45"/>
      <c r="D432" s="260" t="s">
        <v>310</v>
      </c>
      <c r="E432" s="46"/>
      <c r="F432" s="36" t="s">
        <v>21</v>
      </c>
      <c r="G432" s="259">
        <v>8</v>
      </c>
      <c r="H432" s="239"/>
      <c r="I432" s="125">
        <f t="shared" si="8"/>
        <v>0</v>
      </c>
      <c r="K432" s="11"/>
    </row>
    <row r="433" spans="1:11" s="134" customFormat="1">
      <c r="A433" s="45"/>
      <c r="B433" s="45"/>
      <c r="C433" s="45"/>
      <c r="D433" s="260"/>
      <c r="E433" s="46"/>
      <c r="F433" s="36"/>
      <c r="G433" s="259"/>
      <c r="H433" s="261"/>
      <c r="I433" s="125"/>
      <c r="K433" s="11"/>
    </row>
    <row r="434" spans="1:11" s="134" customFormat="1">
      <c r="A434" s="45"/>
      <c r="B434" s="45"/>
      <c r="C434" s="45"/>
      <c r="D434" s="260"/>
      <c r="E434" s="46"/>
      <c r="F434" s="36"/>
      <c r="G434" s="259"/>
      <c r="H434" s="261"/>
      <c r="I434" s="125"/>
      <c r="K434" s="11"/>
    </row>
    <row r="435" spans="1:11" s="122" customFormat="1">
      <c r="A435" s="45"/>
      <c r="B435" s="45"/>
      <c r="C435" s="45"/>
      <c r="D435" s="166" t="s">
        <v>323</v>
      </c>
      <c r="E435" s="46"/>
      <c r="F435" s="137"/>
      <c r="G435" s="138"/>
      <c r="H435" s="102"/>
      <c r="I435" s="125"/>
      <c r="K435" s="11"/>
    </row>
    <row r="436" spans="1:11" s="122" customFormat="1" ht="46.5">
      <c r="A436" s="219" t="s">
        <v>8</v>
      </c>
      <c r="B436" s="219" t="s">
        <v>8</v>
      </c>
      <c r="C436" s="45"/>
      <c r="D436" s="214" t="s">
        <v>311</v>
      </c>
      <c r="E436" s="46"/>
      <c r="F436" s="137"/>
      <c r="G436" s="138"/>
      <c r="H436" s="102"/>
      <c r="I436" s="125"/>
      <c r="K436" s="11"/>
    </row>
    <row r="437" spans="1:11" s="122" customFormat="1">
      <c r="A437" s="45"/>
      <c r="B437" s="45"/>
      <c r="C437" s="45"/>
      <c r="D437" s="214" t="s">
        <v>312</v>
      </c>
      <c r="E437" s="46"/>
      <c r="F437" s="137" t="s">
        <v>44</v>
      </c>
      <c r="G437" s="138">
        <v>518.12</v>
      </c>
      <c r="H437" s="239"/>
      <c r="I437" s="125">
        <f>G437*H437</f>
        <v>0</v>
      </c>
      <c r="K437" s="11"/>
    </row>
    <row r="438" spans="1:11" s="122" customFormat="1">
      <c r="A438" s="27"/>
      <c r="B438" s="27"/>
      <c r="C438" s="27"/>
      <c r="D438" s="30"/>
      <c r="E438" s="30"/>
      <c r="F438" s="31"/>
      <c r="G438" s="9"/>
      <c r="H438" s="32"/>
      <c r="I438" s="28"/>
      <c r="K438" s="11"/>
    </row>
    <row r="439" spans="1:11" s="122" customFormat="1">
      <c r="A439" s="27"/>
      <c r="B439" s="27"/>
      <c r="C439" s="27"/>
      <c r="D439" s="30"/>
      <c r="E439" s="30"/>
      <c r="F439" s="31"/>
      <c r="G439" s="9"/>
      <c r="H439" s="32"/>
      <c r="I439" s="28"/>
      <c r="K439" s="11"/>
    </row>
    <row r="440" spans="1:11" s="122" customFormat="1">
      <c r="A440" s="77" t="s">
        <v>8</v>
      </c>
      <c r="B440" s="77"/>
      <c r="C440" s="18"/>
      <c r="D440" s="19" t="s">
        <v>227</v>
      </c>
      <c r="E440" s="19"/>
      <c r="F440" s="20"/>
      <c r="G440" s="7"/>
      <c r="H440" s="21"/>
      <c r="I440" s="22">
        <f>SUM(I386:I437)</f>
        <v>0</v>
      </c>
      <c r="K440" s="11"/>
    </row>
    <row r="441" spans="1:11" s="122" customFormat="1">
      <c r="A441" s="27"/>
      <c r="B441" s="27"/>
      <c r="C441" s="27"/>
      <c r="D441" s="30"/>
      <c r="E441" s="30"/>
      <c r="F441" s="31"/>
      <c r="G441" s="9"/>
      <c r="H441" s="32"/>
      <c r="I441" s="28"/>
      <c r="K441" s="11"/>
    </row>
    <row r="442" spans="1:11" s="122" customFormat="1">
      <c r="A442" s="27"/>
      <c r="B442" s="27"/>
      <c r="C442" s="27"/>
      <c r="D442" s="30"/>
      <c r="E442" s="30"/>
      <c r="F442" s="31"/>
      <c r="G442" s="9"/>
      <c r="H442" s="32"/>
      <c r="I442" s="28"/>
      <c r="K442" s="11"/>
    </row>
    <row r="443" spans="1:11" s="122" customFormat="1">
      <c r="A443" s="27"/>
      <c r="B443" s="27"/>
      <c r="C443" s="27"/>
      <c r="D443" s="30"/>
      <c r="E443" s="30"/>
      <c r="F443" s="31"/>
      <c r="G443" s="9"/>
      <c r="H443" s="32"/>
      <c r="I443" s="28"/>
      <c r="K443" s="11"/>
    </row>
    <row r="444" spans="1:11" s="134" customFormat="1">
      <c r="A444" s="27"/>
      <c r="B444" s="27"/>
      <c r="C444" s="27"/>
      <c r="D444" s="30"/>
      <c r="E444" s="30"/>
      <c r="F444" s="31"/>
      <c r="G444" s="9"/>
      <c r="H444" s="32"/>
      <c r="I444" s="28"/>
      <c r="K444" s="11"/>
    </row>
    <row r="445" spans="1:11" s="134" customFormat="1">
      <c r="A445" s="27"/>
      <c r="B445" s="27"/>
      <c r="C445" s="27"/>
      <c r="D445" s="30"/>
      <c r="E445" s="30"/>
      <c r="F445" s="31"/>
      <c r="G445" s="9"/>
      <c r="H445" s="32"/>
      <c r="I445" s="28"/>
      <c r="K445" s="11"/>
    </row>
    <row r="446" spans="1:11" s="134" customFormat="1">
      <c r="A446" s="27"/>
      <c r="B446" s="27"/>
      <c r="C446" s="27"/>
      <c r="D446" s="30"/>
      <c r="E446" s="30"/>
      <c r="F446" s="31"/>
      <c r="G446" s="9"/>
      <c r="H446" s="32"/>
      <c r="I446" s="28"/>
      <c r="K446" s="11"/>
    </row>
    <row r="447" spans="1:11" s="97" customFormat="1">
      <c r="A447" s="27"/>
      <c r="B447" s="27"/>
      <c r="C447" s="27"/>
      <c r="D447" s="30"/>
      <c r="E447" s="30"/>
      <c r="F447" s="31"/>
      <c r="G447" s="9"/>
      <c r="H447" s="32"/>
      <c r="I447" s="28"/>
      <c r="K447" s="11"/>
    </row>
    <row r="448" spans="1:11" s="97" customFormat="1">
      <c r="A448" s="27"/>
      <c r="B448" s="27"/>
      <c r="C448" s="27"/>
      <c r="D448" s="30"/>
      <c r="E448" s="30"/>
      <c r="F448" s="31"/>
      <c r="G448" s="9"/>
      <c r="H448" s="32"/>
      <c r="I448" s="28"/>
      <c r="K448" s="11"/>
    </row>
    <row r="449" spans="1:11" s="97" customFormat="1" ht="33.75" customHeight="1">
      <c r="A449" s="312" t="s">
        <v>202</v>
      </c>
      <c r="B449" s="313"/>
      <c r="C449" s="313"/>
      <c r="D449" s="313"/>
      <c r="E449" s="313"/>
      <c r="F449" s="313"/>
      <c r="G449" s="313"/>
      <c r="H449" s="313"/>
      <c r="I449" s="314"/>
      <c r="K449" s="11"/>
    </row>
    <row r="450" spans="1:11" s="97" customFormat="1">
      <c r="A450" s="27"/>
      <c r="B450" s="27"/>
      <c r="C450" s="27"/>
      <c r="D450" s="30"/>
      <c r="E450" s="30"/>
      <c r="F450" s="31"/>
      <c r="G450" s="9"/>
      <c r="H450" s="32"/>
      <c r="I450" s="28"/>
      <c r="K450" s="11"/>
    </row>
    <row r="451" spans="1:11" s="97" customFormat="1">
      <c r="A451" s="114" t="s">
        <v>0</v>
      </c>
      <c r="B451" s="17"/>
      <c r="C451" s="18"/>
      <c r="D451" s="19" t="s">
        <v>203</v>
      </c>
      <c r="E451" s="19"/>
      <c r="F451" s="20"/>
      <c r="G451" s="7"/>
      <c r="H451" s="21"/>
      <c r="I451" s="22">
        <f>I39</f>
        <v>0</v>
      </c>
      <c r="K451" s="11"/>
    </row>
    <row r="452" spans="1:11" s="97" customFormat="1">
      <c r="A452" s="35"/>
      <c r="B452" s="35"/>
      <c r="C452" s="35"/>
      <c r="D452" s="35"/>
      <c r="E452" s="35"/>
      <c r="F452" s="35"/>
      <c r="G452" s="35"/>
      <c r="H452" s="35"/>
      <c r="I452" s="35"/>
      <c r="K452" s="11"/>
    </row>
    <row r="453" spans="1:11" s="97" customFormat="1">
      <c r="A453" s="114" t="s">
        <v>2</v>
      </c>
      <c r="B453" s="17"/>
      <c r="C453" s="18"/>
      <c r="D453" s="19" t="s">
        <v>204</v>
      </c>
      <c r="E453" s="19"/>
      <c r="F453" s="20"/>
      <c r="G453" s="7"/>
      <c r="H453" s="21"/>
      <c r="I453" s="22">
        <f>I69</f>
        <v>0</v>
      </c>
      <c r="K453" s="11"/>
    </row>
    <row r="454" spans="1:11" s="97" customFormat="1">
      <c r="A454" s="35"/>
      <c r="B454" s="35"/>
      <c r="C454" s="35"/>
      <c r="D454" s="35"/>
      <c r="E454" s="35"/>
      <c r="F454" s="35"/>
      <c r="G454" s="35"/>
      <c r="H454" s="35"/>
      <c r="I454" s="35"/>
      <c r="K454" s="11"/>
    </row>
    <row r="455" spans="1:11" s="97" customFormat="1">
      <c r="A455" s="77" t="s">
        <v>3</v>
      </c>
      <c r="B455" s="77" t="s">
        <v>106</v>
      </c>
      <c r="C455" s="18"/>
      <c r="D455" s="19" t="s">
        <v>119</v>
      </c>
      <c r="E455" s="19"/>
      <c r="F455" s="20"/>
      <c r="G455" s="7"/>
      <c r="H455" s="21"/>
      <c r="I455" s="22">
        <f>I111</f>
        <v>0</v>
      </c>
      <c r="K455" s="11"/>
    </row>
    <row r="456" spans="1:11" s="97" customFormat="1">
      <c r="A456" s="35"/>
      <c r="B456" s="35"/>
      <c r="C456" s="35"/>
      <c r="D456" s="35"/>
      <c r="E456" s="35"/>
      <c r="F456" s="35"/>
      <c r="G456" s="35"/>
      <c r="H456" s="35"/>
      <c r="I456" s="35"/>
      <c r="K456" s="11"/>
    </row>
    <row r="457" spans="1:11" s="97" customFormat="1">
      <c r="A457" s="77" t="s">
        <v>3</v>
      </c>
      <c r="B457" s="77" t="s">
        <v>120</v>
      </c>
      <c r="C457" s="18"/>
      <c r="D457" s="19" t="s">
        <v>207</v>
      </c>
      <c r="E457" s="19"/>
      <c r="F457" s="20"/>
      <c r="G457" s="7"/>
      <c r="H457" s="21"/>
      <c r="I457" s="22">
        <f>I143</f>
        <v>0</v>
      </c>
      <c r="K457" s="11"/>
    </row>
    <row r="458" spans="1:11" s="97" customFormat="1">
      <c r="A458" s="35"/>
      <c r="B458" s="35"/>
      <c r="C458" s="35"/>
      <c r="D458" s="35"/>
      <c r="E458" s="35"/>
      <c r="F458" s="35"/>
      <c r="G458" s="35"/>
      <c r="H458" s="35"/>
      <c r="I458" s="35"/>
      <c r="K458" s="11"/>
    </row>
    <row r="459" spans="1:11" s="97" customFormat="1">
      <c r="A459" s="77" t="s">
        <v>4</v>
      </c>
      <c r="B459" s="77"/>
      <c r="C459" s="18"/>
      <c r="D459" s="19" t="s">
        <v>143</v>
      </c>
      <c r="E459" s="19"/>
      <c r="F459" s="20"/>
      <c r="G459" s="7"/>
      <c r="H459" s="21"/>
      <c r="I459" s="22">
        <f>I195</f>
        <v>0</v>
      </c>
      <c r="K459" s="11"/>
    </row>
    <row r="460" spans="1:11" s="97" customFormat="1">
      <c r="A460" s="35"/>
      <c r="B460" s="35"/>
      <c r="C460" s="35"/>
      <c r="D460" s="35"/>
      <c r="E460" s="35"/>
      <c r="F460" s="35"/>
      <c r="G460" s="35"/>
      <c r="H460" s="35"/>
      <c r="I460" s="35"/>
      <c r="K460" s="11"/>
    </row>
    <row r="461" spans="1:11" s="97" customFormat="1">
      <c r="A461" s="77" t="s">
        <v>5</v>
      </c>
      <c r="B461" s="77"/>
      <c r="C461" s="18"/>
      <c r="D461" s="19" t="s">
        <v>153</v>
      </c>
      <c r="E461" s="19"/>
      <c r="F461" s="20"/>
      <c r="G461" s="7"/>
      <c r="H461" s="21"/>
      <c r="I461" s="22">
        <f>I261</f>
        <v>0</v>
      </c>
      <c r="K461" s="11"/>
    </row>
    <row r="462" spans="1:11" s="97" customFormat="1">
      <c r="A462" s="35"/>
      <c r="B462" s="35"/>
      <c r="C462" s="35"/>
      <c r="D462" s="35"/>
      <c r="E462" s="35"/>
      <c r="F462" s="35"/>
      <c r="G462" s="35"/>
      <c r="H462" s="35"/>
      <c r="I462" s="35"/>
      <c r="K462" s="11"/>
    </row>
    <row r="463" spans="1:11">
      <c r="A463" s="77" t="s">
        <v>6</v>
      </c>
      <c r="B463" s="77"/>
      <c r="C463" s="18"/>
      <c r="D463" s="19" t="s">
        <v>158</v>
      </c>
      <c r="E463" s="19"/>
      <c r="F463" s="20"/>
      <c r="G463" s="7"/>
      <c r="H463" s="21"/>
      <c r="I463" s="22">
        <f>I292</f>
        <v>0</v>
      </c>
    </row>
    <row r="464" spans="1:11">
      <c r="A464" s="35"/>
      <c r="B464" s="35"/>
      <c r="C464" s="35"/>
      <c r="D464" s="35"/>
      <c r="E464" s="35"/>
      <c r="F464" s="35"/>
      <c r="G464" s="35"/>
      <c r="H464" s="35"/>
      <c r="I464" s="35"/>
    </row>
    <row r="465" spans="1:11">
      <c r="A465" s="77" t="s">
        <v>7</v>
      </c>
      <c r="B465" s="77"/>
      <c r="C465" s="18"/>
      <c r="D465" s="19" t="s">
        <v>177</v>
      </c>
      <c r="E465" s="19"/>
      <c r="F465" s="20"/>
      <c r="G465" s="7"/>
      <c r="H465" s="21"/>
      <c r="I465" s="22">
        <f>I347</f>
        <v>0</v>
      </c>
    </row>
    <row r="466" spans="1:11">
      <c r="A466" s="35"/>
      <c r="B466" s="35"/>
      <c r="C466" s="35"/>
      <c r="D466" s="35"/>
      <c r="E466" s="35"/>
      <c r="F466" s="35"/>
      <c r="G466" s="35"/>
      <c r="H466" s="35"/>
      <c r="I466" s="35"/>
    </row>
    <row r="467" spans="1:11">
      <c r="A467" s="77" t="s">
        <v>8</v>
      </c>
      <c r="B467" s="77"/>
      <c r="C467" s="18"/>
      <c r="D467" s="120" t="s">
        <v>227</v>
      </c>
      <c r="E467" s="120"/>
      <c r="F467" s="20"/>
      <c r="G467" s="7"/>
      <c r="H467" s="21"/>
      <c r="I467" s="22">
        <f>I440</f>
        <v>0</v>
      </c>
    </row>
    <row r="468" spans="1:11" s="97" customFormat="1" ht="25" customHeight="1">
      <c r="A468" s="27"/>
      <c r="B468" s="27"/>
      <c r="C468" s="27"/>
      <c r="D468" s="30"/>
      <c r="E468" s="30"/>
      <c r="F468" s="31"/>
      <c r="G468" s="9"/>
      <c r="H468" s="32"/>
      <c r="I468" s="28"/>
      <c r="K468" s="11"/>
    </row>
    <row r="469" spans="1:11" s="97" customFormat="1" ht="32.25" customHeight="1">
      <c r="A469" s="311" t="s">
        <v>213</v>
      </c>
      <c r="B469" s="311"/>
      <c r="C469" s="311"/>
      <c r="D469" s="311"/>
      <c r="E469" s="311"/>
      <c r="F469" s="311"/>
      <c r="G469" s="50"/>
      <c r="H469" s="315">
        <f>SUM(I451:I468)</f>
        <v>0</v>
      </c>
      <c r="I469" s="316"/>
      <c r="K469" s="11"/>
    </row>
    <row r="470" spans="1:11" s="97" customFormat="1">
      <c r="A470" s="27"/>
      <c r="B470" s="27"/>
      <c r="C470" s="27"/>
      <c r="D470" s="30"/>
      <c r="E470" s="30"/>
      <c r="F470" s="31"/>
      <c r="G470" s="9"/>
      <c r="H470" s="32"/>
      <c r="I470" s="28"/>
      <c r="K470" s="11"/>
    </row>
    <row r="471" spans="1:11" s="134" customFormat="1">
      <c r="A471" s="27"/>
      <c r="B471" s="27"/>
      <c r="C471" s="27"/>
      <c r="D471" s="30"/>
      <c r="E471" s="30"/>
      <c r="F471" s="31"/>
      <c r="G471" s="9"/>
      <c r="H471" s="32"/>
      <c r="I471" s="28"/>
      <c r="K471" s="11"/>
    </row>
    <row r="472" spans="1:11" s="134" customFormat="1">
      <c r="A472" s="27"/>
      <c r="B472" s="27"/>
      <c r="C472" s="27"/>
      <c r="D472" s="30"/>
      <c r="E472" s="30"/>
      <c r="F472" s="31"/>
      <c r="G472" s="9"/>
      <c r="H472" s="32"/>
      <c r="I472" s="28"/>
      <c r="K472" s="11"/>
    </row>
    <row r="473" spans="1:11" s="134" customFormat="1">
      <c r="A473" s="27"/>
      <c r="B473" s="27"/>
      <c r="C473" s="27"/>
      <c r="D473" s="30"/>
      <c r="E473" s="30"/>
      <c r="F473" s="31"/>
      <c r="G473" s="9"/>
      <c r="H473" s="32"/>
      <c r="I473" s="28"/>
      <c r="K473" s="11"/>
    </row>
    <row r="474" spans="1:11" s="134" customFormat="1">
      <c r="A474" s="27"/>
      <c r="B474" s="27"/>
      <c r="C474" s="27"/>
      <c r="D474" s="30"/>
      <c r="E474" s="30"/>
      <c r="F474" s="31"/>
      <c r="G474" s="9"/>
      <c r="H474" s="32"/>
      <c r="I474" s="28"/>
      <c r="K474" s="11"/>
    </row>
  </sheetData>
  <mergeCells count="110">
    <mergeCell ref="A367:G367"/>
    <mergeCell ref="A368:G368"/>
    <mergeCell ref="A369:G369"/>
    <mergeCell ref="A370:G370"/>
    <mergeCell ref="A360:G360"/>
    <mergeCell ref="A362:G362"/>
    <mergeCell ref="A363:G363"/>
    <mergeCell ref="A364:G364"/>
    <mergeCell ref="A469:F469"/>
    <mergeCell ref="A379:G379"/>
    <mergeCell ref="A380:G380"/>
    <mergeCell ref="A381:G381"/>
    <mergeCell ref="A384:C384"/>
    <mergeCell ref="A449:I449"/>
    <mergeCell ref="A374:G374"/>
    <mergeCell ref="A375:G375"/>
    <mergeCell ref="A376:G376"/>
    <mergeCell ref="A377:G377"/>
    <mergeCell ref="A378:G378"/>
    <mergeCell ref="H469:I469"/>
    <mergeCell ref="A357:G357"/>
    <mergeCell ref="A358:G358"/>
    <mergeCell ref="A359:G359"/>
    <mergeCell ref="A305:C305"/>
    <mergeCell ref="A351:G351"/>
    <mergeCell ref="A352:G352"/>
    <mergeCell ref="A353:G353"/>
    <mergeCell ref="A354:G354"/>
    <mergeCell ref="A365:G365"/>
    <mergeCell ref="A302:G302"/>
    <mergeCell ref="A301:G301"/>
    <mergeCell ref="A300:G300"/>
    <mergeCell ref="A296:G296"/>
    <mergeCell ref="A297:G297"/>
    <mergeCell ref="A299:G299"/>
    <mergeCell ref="A298:G298"/>
    <mergeCell ref="A355:G355"/>
    <mergeCell ref="A356:G356"/>
    <mergeCell ref="A276:C276"/>
    <mergeCell ref="A269:G269"/>
    <mergeCell ref="A270:G270"/>
    <mergeCell ref="A271:G271"/>
    <mergeCell ref="A272:G272"/>
    <mergeCell ref="A265:G265"/>
    <mergeCell ref="A210:G210"/>
    <mergeCell ref="A266:G266"/>
    <mergeCell ref="A267:G267"/>
    <mergeCell ref="A268:G268"/>
    <mergeCell ref="A213:C213"/>
    <mergeCell ref="A264:G264"/>
    <mergeCell ref="A273:G273"/>
    <mergeCell ref="A208:G208"/>
    <mergeCell ref="A209:G209"/>
    <mergeCell ref="A153:G153"/>
    <mergeCell ref="A154:G154"/>
    <mergeCell ref="A155:G155"/>
    <mergeCell ref="A156:G156"/>
    <mergeCell ref="A157:G157"/>
    <mergeCell ref="A158:G158"/>
    <mergeCell ref="A159:G159"/>
    <mergeCell ref="A160:G160"/>
    <mergeCell ref="A199:G199"/>
    <mergeCell ref="A200:G200"/>
    <mergeCell ref="A163:C163"/>
    <mergeCell ref="A201:G201"/>
    <mergeCell ref="A202:G202"/>
    <mergeCell ref="A203:G203"/>
    <mergeCell ref="A204:G204"/>
    <mergeCell ref="A205:G205"/>
    <mergeCell ref="A207:G207"/>
    <mergeCell ref="A206:G206"/>
    <mergeCell ref="A1:I1"/>
    <mergeCell ref="A4:G4"/>
    <mergeCell ref="A2:I2"/>
    <mergeCell ref="A148:G148"/>
    <mergeCell ref="A149:G149"/>
    <mergeCell ref="A150:G150"/>
    <mergeCell ref="A151:G151"/>
    <mergeCell ref="A152:G152"/>
    <mergeCell ref="A55:G55"/>
    <mergeCell ref="A59:C59"/>
    <mergeCell ref="A84:C84"/>
    <mergeCell ref="A78:G78"/>
    <mergeCell ref="A79:G79"/>
    <mergeCell ref="A80:G80"/>
    <mergeCell ref="A81:G81"/>
    <mergeCell ref="A74:G74"/>
    <mergeCell ref="A75:G75"/>
    <mergeCell ref="A76:G76"/>
    <mergeCell ref="A77:G77"/>
    <mergeCell ref="A117:C117"/>
    <mergeCell ref="A147:G147"/>
    <mergeCell ref="A5:G5"/>
    <mergeCell ref="A6:G6"/>
    <mergeCell ref="A7:G7"/>
    <mergeCell ref="A73:G73"/>
    <mergeCell ref="A47:G47"/>
    <mergeCell ref="A48:D48"/>
    <mergeCell ref="A51:G51"/>
    <mergeCell ref="A50:G50"/>
    <mergeCell ref="A49:G49"/>
    <mergeCell ref="A10:C10"/>
    <mergeCell ref="A43:G43"/>
    <mergeCell ref="A45:G45"/>
    <mergeCell ref="A44:D44"/>
    <mergeCell ref="A46:G46"/>
    <mergeCell ref="A54:G54"/>
    <mergeCell ref="A53:G53"/>
    <mergeCell ref="A52:G52"/>
    <mergeCell ref="A56:G56"/>
  </mergeCells>
  <pageMargins left="0.70866141732283472" right="0.70866141732283472" top="0.74803149606299213" bottom="0.74803149606299213" header="0.31496062992125984" footer="0.31496062992125984"/>
  <pageSetup paperSize="9" scale="5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4"/>
  <sheetViews>
    <sheetView view="pageBreakPreview" topLeftCell="A10" zoomScale="80" zoomScaleSheetLayoutView="80" workbookViewId="0">
      <selection activeCell="E21" sqref="E21"/>
    </sheetView>
  </sheetViews>
  <sheetFormatPr defaultColWidth="9.1796875" defaultRowHeight="15.5"/>
  <cols>
    <col min="1" max="1" width="4.26953125" style="24" customWidth="1"/>
    <col min="2" max="3" width="4.1796875" style="24" customWidth="1"/>
    <col min="4" max="4" width="62.453125" style="97" customWidth="1"/>
    <col min="5" max="5" width="18.26953125" style="97" customWidth="1"/>
    <col min="6" max="6" width="8.26953125" style="12" customWidth="1"/>
    <col min="7" max="7" width="13" style="8" customWidth="1"/>
    <col min="8" max="8" width="14" style="25" customWidth="1"/>
    <col min="9" max="9" width="21.1796875" style="26" customWidth="1"/>
    <col min="10" max="10" width="9.1796875" style="97"/>
    <col min="11" max="11" width="13.1796875" style="11" customWidth="1"/>
    <col min="12" max="12" width="9.1796875" style="97"/>
    <col min="13" max="15" width="8" style="97" customWidth="1"/>
    <col min="16" max="16384" width="9.1796875" style="97"/>
  </cols>
  <sheetData>
    <row r="1" spans="1:11">
      <c r="A1" s="273"/>
      <c r="B1" s="273"/>
      <c r="C1" s="273"/>
      <c r="D1" s="273"/>
      <c r="E1" s="273"/>
      <c r="F1" s="273"/>
      <c r="G1" s="273"/>
      <c r="H1" s="273"/>
      <c r="I1" s="273"/>
    </row>
    <row r="2" spans="1:11" ht="43" customHeight="1">
      <c r="A2" s="295" t="s">
        <v>365</v>
      </c>
      <c r="B2" s="295"/>
      <c r="C2" s="295"/>
      <c r="D2" s="295"/>
      <c r="E2" s="295"/>
      <c r="F2" s="295"/>
      <c r="G2" s="295"/>
      <c r="H2" s="295"/>
      <c r="I2" s="295"/>
    </row>
    <row r="3" spans="1:11">
      <c r="A3" s="318"/>
      <c r="B3" s="318"/>
      <c r="C3" s="318"/>
      <c r="D3" s="318"/>
      <c r="E3" s="318"/>
      <c r="F3" s="318"/>
      <c r="G3" s="318"/>
      <c r="H3" s="318"/>
      <c r="I3" s="318"/>
    </row>
    <row r="4" spans="1:11">
      <c r="A4" s="319" t="s">
        <v>43</v>
      </c>
      <c r="B4" s="319"/>
      <c r="C4" s="319"/>
      <c r="D4" s="319"/>
      <c r="E4" s="319"/>
      <c r="F4" s="319"/>
      <c r="G4" s="319"/>
      <c r="H4" s="319"/>
      <c r="I4" s="319"/>
    </row>
    <row r="5" spans="1:11">
      <c r="A5" s="275"/>
      <c r="B5" s="275"/>
      <c r="C5" s="275"/>
      <c r="D5" s="275"/>
      <c r="E5" s="275"/>
      <c r="F5" s="275"/>
      <c r="G5" s="275"/>
      <c r="H5" s="275"/>
      <c r="I5" s="275"/>
    </row>
    <row r="6" spans="1:11" ht="32.25" customHeight="1">
      <c r="A6" s="317" t="s">
        <v>363</v>
      </c>
      <c r="B6" s="317"/>
      <c r="C6" s="317"/>
      <c r="D6" s="317"/>
      <c r="E6" s="317"/>
      <c r="F6" s="317"/>
      <c r="G6" s="317"/>
      <c r="H6" s="60"/>
      <c r="I6" s="60"/>
      <c r="J6" s="12"/>
      <c r="K6" s="13"/>
    </row>
    <row r="7" spans="1:11" ht="30" customHeight="1">
      <c r="A7" s="317" t="s">
        <v>51</v>
      </c>
      <c r="B7" s="317"/>
      <c r="C7" s="317"/>
      <c r="D7" s="317"/>
      <c r="E7" s="317"/>
      <c r="F7" s="317"/>
      <c r="G7" s="317"/>
      <c r="H7" s="2"/>
      <c r="I7" s="43"/>
      <c r="J7" s="12"/>
      <c r="K7" s="13"/>
    </row>
    <row r="8" spans="1:11">
      <c r="A8" s="317"/>
      <c r="B8" s="317"/>
      <c r="C8" s="317"/>
      <c r="D8" s="317"/>
      <c r="E8" s="317"/>
      <c r="F8" s="317"/>
      <c r="G8" s="317"/>
      <c r="H8" s="2"/>
      <c r="I8" s="43"/>
      <c r="J8" s="12"/>
      <c r="K8" s="13"/>
    </row>
    <row r="9" spans="1:11" ht="287.25" customHeight="1">
      <c r="A9" s="321" t="s">
        <v>205</v>
      </c>
      <c r="B9" s="321"/>
      <c r="C9" s="321"/>
      <c r="D9" s="321"/>
      <c r="E9" s="321"/>
      <c r="F9" s="321"/>
      <c r="G9" s="321"/>
      <c r="H9" s="2"/>
      <c r="I9" s="43"/>
      <c r="J9" s="12"/>
      <c r="K9" s="13"/>
    </row>
    <row r="10" spans="1:11">
      <c r="A10" s="322"/>
      <c r="B10" s="322"/>
      <c r="C10" s="322"/>
      <c r="D10" s="322"/>
      <c r="E10" s="322"/>
      <c r="F10" s="322"/>
      <c r="G10" s="322"/>
      <c r="H10" s="62"/>
      <c r="I10" s="62"/>
      <c r="J10" s="12"/>
      <c r="K10" s="13"/>
    </row>
    <row r="11" spans="1:11" ht="52.5" customHeight="1">
      <c r="A11" s="317" t="s">
        <v>206</v>
      </c>
      <c r="B11" s="317"/>
      <c r="C11" s="317"/>
      <c r="D11" s="317"/>
      <c r="E11" s="317"/>
      <c r="F11" s="317"/>
      <c r="G11" s="317"/>
      <c r="H11" s="61"/>
      <c r="I11" s="61"/>
      <c r="J11" s="12"/>
      <c r="K11" s="13"/>
    </row>
    <row r="12" spans="1:11">
      <c r="A12" s="317"/>
      <c r="B12" s="317"/>
      <c r="C12" s="317"/>
      <c r="D12" s="317"/>
      <c r="E12" s="317"/>
      <c r="F12" s="317"/>
      <c r="G12" s="317"/>
      <c r="H12" s="62"/>
      <c r="I12" s="62"/>
      <c r="J12" s="12"/>
      <c r="K12" s="13"/>
    </row>
    <row r="13" spans="1:11">
      <c r="A13" s="95"/>
      <c r="B13" s="95"/>
      <c r="C13" s="95"/>
      <c r="D13" s="95"/>
      <c r="E13" s="95"/>
      <c r="F13" s="95"/>
      <c r="G13" s="95"/>
      <c r="H13" s="64"/>
      <c r="I13" s="64"/>
      <c r="J13" s="12"/>
      <c r="K13" s="13"/>
    </row>
    <row r="14" spans="1:11" ht="18">
      <c r="A14" s="233" t="s">
        <v>0</v>
      </c>
      <c r="B14" s="223"/>
      <c r="C14" s="224"/>
      <c r="D14" s="320" t="s">
        <v>241</v>
      </c>
      <c r="E14" s="320"/>
      <c r="F14" s="320"/>
      <c r="G14" s="320"/>
      <c r="H14" s="320"/>
      <c r="I14" s="320"/>
      <c r="J14" s="12"/>
      <c r="K14" s="13"/>
    </row>
    <row r="15" spans="1:11" ht="31">
      <c r="A15" s="290" t="s">
        <v>13</v>
      </c>
      <c r="B15" s="290"/>
      <c r="C15" s="290"/>
      <c r="D15" s="94" t="s">
        <v>14</v>
      </c>
      <c r="E15" s="14" t="s">
        <v>45</v>
      </c>
      <c r="F15" s="15" t="s">
        <v>15</v>
      </c>
      <c r="G15" s="6" t="s">
        <v>16</v>
      </c>
      <c r="H15" s="6" t="s">
        <v>17</v>
      </c>
      <c r="I15" s="16" t="s">
        <v>18</v>
      </c>
      <c r="J15" s="12"/>
      <c r="K15" s="13"/>
    </row>
    <row r="16" spans="1:11">
      <c r="A16" s="152"/>
      <c r="B16" s="152"/>
      <c r="C16" s="152"/>
      <c r="D16" s="152"/>
      <c r="E16" s="152"/>
      <c r="F16" s="152"/>
      <c r="G16" s="152"/>
      <c r="H16" s="61"/>
      <c r="I16" s="61"/>
      <c r="J16" s="12"/>
      <c r="K16" s="13"/>
    </row>
    <row r="17" spans="1:11">
      <c r="A17" s="166" t="s">
        <v>0</v>
      </c>
      <c r="B17" s="153"/>
      <c r="C17" s="154"/>
      <c r="D17" s="159" t="s">
        <v>242</v>
      </c>
      <c r="E17" s="160"/>
      <c r="F17" s="160"/>
      <c r="G17" s="161"/>
      <c r="H17" s="161"/>
      <c r="I17" s="155"/>
      <c r="J17" s="12"/>
      <c r="K17" s="13"/>
    </row>
    <row r="18" spans="1:11">
      <c r="A18" s="154"/>
      <c r="B18" s="154"/>
      <c r="C18" s="154"/>
      <c r="D18" s="162"/>
      <c r="E18" s="163"/>
      <c r="F18" s="163"/>
      <c r="G18" s="164"/>
      <c r="H18" s="164"/>
      <c r="I18" s="155"/>
      <c r="J18" s="12"/>
      <c r="K18" s="13"/>
    </row>
    <row r="19" spans="1:11" ht="31">
      <c r="A19" s="151" t="s">
        <v>0</v>
      </c>
      <c r="B19" s="151" t="s">
        <v>0</v>
      </c>
      <c r="C19" s="154"/>
      <c r="D19" s="165" t="s">
        <v>243</v>
      </c>
      <c r="E19" s="170"/>
      <c r="F19" s="167" t="s">
        <v>244</v>
      </c>
      <c r="G19" s="168">
        <v>1</v>
      </c>
      <c r="H19" s="262"/>
      <c r="I19" s="168">
        <f>SUM(G19*H19)</f>
        <v>0</v>
      </c>
      <c r="J19" s="12"/>
      <c r="K19" s="13"/>
    </row>
    <row r="20" spans="1:11">
      <c r="A20" s="153"/>
      <c r="B20" s="153"/>
      <c r="C20" s="154"/>
      <c r="D20" s="165" t="s">
        <v>245</v>
      </c>
      <c r="E20" s="170"/>
      <c r="F20" s="167"/>
      <c r="G20" s="168"/>
      <c r="H20" s="168"/>
      <c r="I20" s="168"/>
      <c r="J20" s="12"/>
      <c r="K20" s="13"/>
    </row>
    <row r="21" spans="1:11" ht="62">
      <c r="A21" s="151" t="s">
        <v>0</v>
      </c>
      <c r="B21" s="151" t="s">
        <v>2</v>
      </c>
      <c r="C21" s="154"/>
      <c r="D21" s="165" t="s">
        <v>247</v>
      </c>
      <c r="E21" s="170"/>
      <c r="F21" s="167" t="s">
        <v>20</v>
      </c>
      <c r="G21" s="168">
        <v>520</v>
      </c>
      <c r="H21" s="262"/>
      <c r="I21" s="168">
        <f>SUM(G21*H21)</f>
        <v>0</v>
      </c>
      <c r="J21" s="12"/>
      <c r="K21" s="13"/>
    </row>
    <row r="22" spans="1:11">
      <c r="A22" s="154"/>
      <c r="B22" s="154"/>
      <c r="C22" s="154"/>
      <c r="D22" s="165"/>
      <c r="E22" s="170"/>
      <c r="F22" s="167"/>
      <c r="G22" s="168"/>
      <c r="H22" s="168"/>
      <c r="I22" s="168"/>
      <c r="J22" s="12"/>
      <c r="K22" s="13"/>
    </row>
    <row r="23" spans="1:11" ht="31">
      <c r="A23" s="151" t="s">
        <v>0</v>
      </c>
      <c r="B23" s="187" t="s">
        <v>3</v>
      </c>
      <c r="C23" s="153"/>
      <c r="D23" s="165" t="s">
        <v>248</v>
      </c>
      <c r="E23" s="170"/>
      <c r="F23" s="167" t="s">
        <v>21</v>
      </c>
      <c r="G23" s="168">
        <v>51</v>
      </c>
      <c r="H23" s="262"/>
      <c r="I23" s="168">
        <f>SUM(G23*H23)</f>
        <v>0</v>
      </c>
    </row>
    <row r="24" spans="1:11">
      <c r="A24" s="153"/>
      <c r="B24" s="153"/>
      <c r="C24" s="153"/>
      <c r="D24" s="165"/>
      <c r="E24" s="170"/>
      <c r="F24" s="167"/>
      <c r="G24" s="168"/>
      <c r="H24" s="168"/>
      <c r="I24" s="168"/>
    </row>
    <row r="25" spans="1:11" ht="46.5">
      <c r="A25" s="151" t="s">
        <v>0</v>
      </c>
      <c r="B25" s="187" t="s">
        <v>4</v>
      </c>
      <c r="C25" s="153"/>
      <c r="D25" s="165" t="s">
        <v>249</v>
      </c>
      <c r="E25" s="170"/>
      <c r="F25" s="167" t="s">
        <v>20</v>
      </c>
      <c r="G25" s="168">
        <v>160</v>
      </c>
      <c r="H25" s="262"/>
      <c r="I25" s="168">
        <f>SUM(G25*H25)</f>
        <v>0</v>
      </c>
    </row>
    <row r="26" spans="1:11">
      <c r="A26" s="153"/>
      <c r="B26" s="153"/>
      <c r="C26" s="153"/>
      <c r="D26" s="165"/>
      <c r="E26" s="170"/>
      <c r="F26" s="167"/>
      <c r="G26" s="168"/>
      <c r="H26" s="168"/>
      <c r="I26" s="168"/>
    </row>
    <row r="27" spans="1:11" ht="18" customHeight="1">
      <c r="A27" s="151" t="s">
        <v>0</v>
      </c>
      <c r="B27" s="187" t="s">
        <v>5</v>
      </c>
      <c r="C27" s="153"/>
      <c r="D27" s="162" t="s">
        <v>250</v>
      </c>
      <c r="E27" s="170"/>
      <c r="F27" s="167" t="s">
        <v>246</v>
      </c>
      <c r="G27" s="168">
        <v>11</v>
      </c>
      <c r="H27" s="262"/>
      <c r="I27" s="168">
        <f>SUM(G27*H27)</f>
        <v>0</v>
      </c>
    </row>
    <row r="28" spans="1:11">
      <c r="A28" s="153"/>
      <c r="B28" s="153"/>
      <c r="C28" s="153"/>
      <c r="D28" s="162"/>
      <c r="E28" s="170"/>
      <c r="F28" s="167"/>
      <c r="G28" s="168"/>
      <c r="H28" s="168"/>
      <c r="I28" s="168"/>
    </row>
    <row r="29" spans="1:11">
      <c r="A29" s="151" t="s">
        <v>0</v>
      </c>
      <c r="B29" s="187" t="s">
        <v>6</v>
      </c>
      <c r="C29" s="153"/>
      <c r="D29" s="162" t="s">
        <v>251</v>
      </c>
      <c r="E29" s="170"/>
      <c r="F29" s="167" t="s">
        <v>244</v>
      </c>
      <c r="G29" s="168">
        <v>1</v>
      </c>
      <c r="H29" s="262"/>
      <c r="I29" s="168">
        <f>SUM(G29*H29)</f>
        <v>0</v>
      </c>
    </row>
    <row r="30" spans="1:11">
      <c r="A30" s="153"/>
      <c r="B30" s="153"/>
      <c r="C30" s="153"/>
      <c r="D30" s="144"/>
      <c r="E30" s="148"/>
      <c r="F30" s="147"/>
      <c r="G30" s="155"/>
      <c r="H30" s="157"/>
      <c r="I30" s="155"/>
    </row>
    <row r="31" spans="1:11">
      <c r="A31" s="114" t="s">
        <v>0</v>
      </c>
      <c r="B31" s="17"/>
      <c r="C31" s="18"/>
      <c r="D31" s="19" t="s">
        <v>252</v>
      </c>
      <c r="E31" s="19"/>
      <c r="F31" s="20"/>
      <c r="G31" s="7"/>
      <c r="H31" s="21"/>
      <c r="I31" s="22">
        <f>SUM(I19:I29)</f>
        <v>0</v>
      </c>
    </row>
    <row r="32" spans="1:11">
      <c r="A32" s="153"/>
      <c r="B32" s="153"/>
      <c r="C32" s="153"/>
      <c r="D32" s="145"/>
      <c r="E32" s="148"/>
      <c r="F32" s="147"/>
      <c r="G32" s="155"/>
      <c r="H32" s="158"/>
      <c r="I32" s="155"/>
    </row>
    <row r="33" spans="1:9">
      <c r="A33" s="118"/>
      <c r="B33" s="118"/>
      <c r="C33" s="118"/>
      <c r="D33" s="146"/>
      <c r="E33" s="169"/>
      <c r="F33" s="147"/>
      <c r="G33" s="141"/>
      <c r="H33" s="142"/>
      <c r="I33" s="141"/>
    </row>
    <row r="34" spans="1:9">
      <c r="A34" s="166" t="s">
        <v>2</v>
      </c>
      <c r="B34" s="118"/>
      <c r="C34" s="118"/>
      <c r="D34" s="159" t="s">
        <v>253</v>
      </c>
      <c r="E34" s="169"/>
      <c r="F34" s="147"/>
      <c r="G34" s="141"/>
      <c r="H34" s="142"/>
      <c r="I34" s="141"/>
    </row>
    <row r="35" spans="1:9">
      <c r="A35" s="118"/>
      <c r="B35" s="118"/>
      <c r="C35" s="118"/>
      <c r="D35" s="144"/>
      <c r="E35" s="169"/>
      <c r="F35" s="147"/>
      <c r="G35" s="141"/>
      <c r="H35" s="142"/>
      <c r="I35" s="141"/>
    </row>
    <row r="36" spans="1:9" ht="34">
      <c r="A36" s="151" t="s">
        <v>2</v>
      </c>
      <c r="B36" s="151" t="s">
        <v>0</v>
      </c>
      <c r="C36" s="153"/>
      <c r="D36" s="165" t="s">
        <v>267</v>
      </c>
      <c r="E36" s="174"/>
      <c r="F36" s="167" t="s">
        <v>20</v>
      </c>
      <c r="G36" s="168">
        <v>160</v>
      </c>
      <c r="H36" s="262"/>
      <c r="I36" s="168">
        <f>SUM(G36*H36)</f>
        <v>0</v>
      </c>
    </row>
    <row r="37" spans="1:9">
      <c r="A37" s="153"/>
      <c r="B37" s="153"/>
      <c r="C37" s="153"/>
      <c r="D37" s="165"/>
      <c r="E37" s="174"/>
      <c r="F37" s="167"/>
      <c r="G37" s="168"/>
      <c r="H37" s="168"/>
      <c r="I37" s="168"/>
    </row>
    <row r="38" spans="1:9" ht="18.5">
      <c r="A38" s="151" t="s">
        <v>2</v>
      </c>
      <c r="B38" s="151" t="s">
        <v>2</v>
      </c>
      <c r="C38" s="153"/>
      <c r="D38" s="165" t="s">
        <v>269</v>
      </c>
      <c r="E38" s="174"/>
      <c r="F38" s="167" t="s">
        <v>20</v>
      </c>
      <c r="G38" s="168">
        <v>650</v>
      </c>
      <c r="H38" s="262"/>
      <c r="I38" s="168">
        <f>SUM(G38*H38)</f>
        <v>0</v>
      </c>
    </row>
    <row r="39" spans="1:9">
      <c r="A39" s="153"/>
      <c r="B39" s="153"/>
      <c r="C39" s="153"/>
      <c r="D39" s="165"/>
      <c r="E39" s="174"/>
      <c r="F39" s="167"/>
      <c r="G39" s="168"/>
      <c r="H39" s="168"/>
      <c r="I39" s="168"/>
    </row>
    <row r="40" spans="1:9" ht="34">
      <c r="A40" s="151" t="s">
        <v>2</v>
      </c>
      <c r="B40" s="151" t="s">
        <v>3</v>
      </c>
      <c r="C40" s="153"/>
      <c r="D40" s="165" t="s">
        <v>268</v>
      </c>
      <c r="E40" s="174"/>
      <c r="F40" s="167" t="s">
        <v>20</v>
      </c>
      <c r="G40" s="168">
        <v>250</v>
      </c>
      <c r="H40" s="262"/>
      <c r="I40" s="168">
        <f t="shared" ref="I40:I44" si="0">SUM(G40*H40)</f>
        <v>0</v>
      </c>
    </row>
    <row r="41" spans="1:9">
      <c r="A41" s="153"/>
      <c r="B41" s="153"/>
      <c r="C41" s="153"/>
      <c r="D41" s="165"/>
      <c r="E41" s="174"/>
      <c r="F41" s="167"/>
      <c r="G41" s="168"/>
      <c r="H41" s="168"/>
      <c r="I41" s="168"/>
    </row>
    <row r="42" spans="1:9" ht="18.5">
      <c r="A42" s="151" t="s">
        <v>2</v>
      </c>
      <c r="B42" s="151" t="s">
        <v>4</v>
      </c>
      <c r="C42" s="153"/>
      <c r="D42" s="165" t="s">
        <v>270</v>
      </c>
      <c r="E42" s="174"/>
      <c r="F42" s="167" t="s">
        <v>20</v>
      </c>
      <c r="G42" s="168">
        <v>500</v>
      </c>
      <c r="H42" s="262"/>
      <c r="I42" s="168">
        <f t="shared" si="0"/>
        <v>0</v>
      </c>
    </row>
    <row r="43" spans="1:9">
      <c r="A43" s="153"/>
      <c r="B43" s="153"/>
      <c r="C43" s="153"/>
      <c r="D43" s="165"/>
      <c r="E43" s="174"/>
      <c r="F43" s="167"/>
      <c r="G43" s="168"/>
      <c r="H43" s="168"/>
      <c r="I43" s="168"/>
    </row>
    <row r="44" spans="1:9" ht="16.5" customHeight="1">
      <c r="A44" s="151" t="s">
        <v>2</v>
      </c>
      <c r="B44" s="151" t="s">
        <v>5</v>
      </c>
      <c r="C44" s="153"/>
      <c r="D44" s="165" t="s">
        <v>271</v>
      </c>
      <c r="E44" s="174"/>
      <c r="F44" s="167" t="s">
        <v>20</v>
      </c>
      <c r="G44" s="168">
        <v>520</v>
      </c>
      <c r="H44" s="262"/>
      <c r="I44" s="168">
        <f t="shared" si="0"/>
        <v>0</v>
      </c>
    </row>
    <row r="45" spans="1:9">
      <c r="A45" s="153"/>
      <c r="B45" s="153"/>
      <c r="C45" s="153"/>
      <c r="D45" s="165"/>
      <c r="E45" s="174"/>
      <c r="F45" s="167"/>
      <c r="G45" s="168"/>
      <c r="H45" s="168"/>
      <c r="I45" s="168"/>
    </row>
    <row r="46" spans="1:9">
      <c r="A46" s="153"/>
      <c r="B46" s="153"/>
      <c r="C46" s="153"/>
      <c r="D46" s="162"/>
      <c r="E46" s="174"/>
      <c r="F46" s="167"/>
      <c r="G46" s="168"/>
      <c r="H46" s="168"/>
      <c r="I46" s="168"/>
    </row>
    <row r="47" spans="1:9" ht="31">
      <c r="A47" s="151" t="s">
        <v>2</v>
      </c>
      <c r="B47" s="151" t="s">
        <v>6</v>
      </c>
      <c r="C47" s="153"/>
      <c r="D47" s="162" t="s">
        <v>272</v>
      </c>
      <c r="E47" s="174"/>
      <c r="F47" s="167" t="s">
        <v>21</v>
      </c>
      <c r="G47" s="168">
        <v>51</v>
      </c>
      <c r="H47" s="262"/>
      <c r="I47" s="168">
        <f>SUM(G47*H47)</f>
        <v>0</v>
      </c>
    </row>
    <row r="48" spans="1:9">
      <c r="A48" s="153"/>
      <c r="B48" s="153"/>
      <c r="C48" s="153"/>
      <c r="D48" s="162"/>
      <c r="E48" s="174"/>
      <c r="F48" s="167"/>
      <c r="G48" s="168"/>
      <c r="H48" s="168"/>
      <c r="I48" s="168"/>
    </row>
    <row r="49" spans="1:11" ht="31">
      <c r="A49" s="151" t="s">
        <v>2</v>
      </c>
      <c r="B49" s="151" t="s">
        <v>7</v>
      </c>
      <c r="C49" s="153"/>
      <c r="D49" s="162" t="s">
        <v>273</v>
      </c>
      <c r="E49" s="174"/>
      <c r="F49" s="167" t="s">
        <v>21</v>
      </c>
      <c r="G49" s="168">
        <v>51</v>
      </c>
      <c r="H49" s="262"/>
      <c r="I49" s="168">
        <f>SUM(G49*H49)</f>
        <v>0</v>
      </c>
    </row>
    <row r="50" spans="1:11">
      <c r="A50" s="45"/>
      <c r="B50" s="45"/>
      <c r="C50" s="45"/>
      <c r="D50" s="188"/>
      <c r="E50" s="46"/>
      <c r="F50" s="189"/>
      <c r="G50" s="190"/>
      <c r="H50" s="190"/>
      <c r="I50" s="190"/>
    </row>
    <row r="51" spans="1:11" ht="63.75" customHeight="1">
      <c r="A51" s="208" t="s">
        <v>2</v>
      </c>
      <c r="B51" s="208" t="s">
        <v>8</v>
      </c>
      <c r="C51" s="45"/>
      <c r="D51" s="188" t="s">
        <v>364</v>
      </c>
      <c r="E51" s="46"/>
      <c r="F51" s="33"/>
      <c r="G51" s="33"/>
      <c r="H51" s="33"/>
      <c r="I51" s="33"/>
    </row>
    <row r="52" spans="1:11" s="134" customFormat="1" ht="110.25" customHeight="1">
      <c r="A52" s="208"/>
      <c r="B52" s="208"/>
      <c r="C52" s="45"/>
      <c r="D52" s="140" t="s">
        <v>314</v>
      </c>
      <c r="E52" s="46"/>
      <c r="F52" s="189"/>
      <c r="G52" s="190"/>
      <c r="H52" s="190"/>
      <c r="I52" s="190"/>
      <c r="K52" s="11"/>
    </row>
    <row r="53" spans="1:11" s="134" customFormat="1" ht="31">
      <c r="A53" s="208"/>
      <c r="B53" s="208"/>
      <c r="C53" s="45"/>
      <c r="D53" s="188" t="s">
        <v>313</v>
      </c>
      <c r="E53" s="46"/>
      <c r="F53" s="189" t="s">
        <v>21</v>
      </c>
      <c r="G53" s="190">
        <v>51</v>
      </c>
      <c r="H53" s="263"/>
      <c r="I53" s="190">
        <f>SUM(G53*H53)</f>
        <v>0</v>
      </c>
      <c r="K53" s="11"/>
    </row>
    <row r="54" spans="1:11">
      <c r="A54" s="45"/>
      <c r="B54" s="45"/>
      <c r="C54" s="45"/>
      <c r="D54" s="188"/>
      <c r="E54" s="46"/>
      <c r="F54" s="189"/>
      <c r="G54" s="190"/>
      <c r="H54" s="190"/>
      <c r="I54" s="190"/>
    </row>
    <row r="55" spans="1:11" ht="63" customHeight="1">
      <c r="A55" s="151" t="s">
        <v>2</v>
      </c>
      <c r="B55" s="151" t="s">
        <v>9</v>
      </c>
      <c r="C55" s="153"/>
      <c r="D55" s="171" t="s">
        <v>254</v>
      </c>
      <c r="E55" s="174"/>
      <c r="F55" s="176"/>
      <c r="G55" s="177"/>
      <c r="H55" s="177"/>
      <c r="I55" s="177"/>
    </row>
    <row r="56" spans="1:11">
      <c r="A56" s="153"/>
      <c r="B56" s="153"/>
      <c r="C56" s="153"/>
      <c r="D56" s="172" t="s">
        <v>255</v>
      </c>
      <c r="E56" s="174"/>
      <c r="F56" s="176" t="s">
        <v>21</v>
      </c>
      <c r="G56" s="177">
        <v>1</v>
      </c>
      <c r="H56" s="177"/>
      <c r="I56" s="177"/>
    </row>
    <row r="57" spans="1:11" ht="31">
      <c r="A57" s="153"/>
      <c r="B57" s="153"/>
      <c r="C57" s="153"/>
      <c r="D57" s="172" t="s">
        <v>256</v>
      </c>
      <c r="E57" s="174"/>
      <c r="F57" s="176" t="s">
        <v>21</v>
      </c>
      <c r="G57" s="177">
        <v>1</v>
      </c>
      <c r="H57" s="177"/>
      <c r="I57" s="177"/>
    </row>
    <row r="58" spans="1:11">
      <c r="A58" s="153"/>
      <c r="B58" s="153"/>
      <c r="C58" s="153"/>
      <c r="D58" s="172" t="s">
        <v>257</v>
      </c>
      <c r="E58" s="174"/>
      <c r="F58" s="176" t="s">
        <v>21</v>
      </c>
      <c r="G58" s="177">
        <v>6</v>
      </c>
      <c r="H58" s="177"/>
      <c r="I58" s="177"/>
    </row>
    <row r="59" spans="1:11">
      <c r="A59" s="153"/>
      <c r="B59" s="153"/>
      <c r="C59" s="153"/>
      <c r="D59" s="172" t="s">
        <v>258</v>
      </c>
      <c r="E59" s="174"/>
      <c r="F59" s="176" t="s">
        <v>21</v>
      </c>
      <c r="G59" s="177">
        <v>6</v>
      </c>
      <c r="H59" s="177"/>
      <c r="I59" s="177"/>
    </row>
    <row r="60" spans="1:11">
      <c r="A60" s="153"/>
      <c r="B60" s="153"/>
      <c r="C60" s="153"/>
      <c r="D60" s="172" t="s">
        <v>259</v>
      </c>
      <c r="E60" s="174"/>
      <c r="F60" s="176" t="s">
        <v>244</v>
      </c>
      <c r="G60" s="177">
        <v>1</v>
      </c>
      <c r="H60" s="177"/>
      <c r="I60" s="177"/>
    </row>
    <row r="61" spans="1:11">
      <c r="A61" s="153"/>
      <c r="B61" s="153"/>
      <c r="C61" s="153"/>
      <c r="D61" s="173" t="s">
        <v>260</v>
      </c>
      <c r="E61" s="174"/>
      <c r="F61" s="176" t="s">
        <v>21</v>
      </c>
      <c r="G61" s="177">
        <v>1</v>
      </c>
      <c r="H61" s="177"/>
      <c r="I61" s="177"/>
    </row>
    <row r="62" spans="1:11">
      <c r="A62" s="153"/>
      <c r="B62" s="153"/>
      <c r="C62" s="153"/>
      <c r="D62" s="173" t="s">
        <v>261</v>
      </c>
      <c r="E62" s="174"/>
      <c r="F62" s="176" t="s">
        <v>262</v>
      </c>
      <c r="G62" s="177">
        <v>1</v>
      </c>
      <c r="H62" s="177"/>
      <c r="I62" s="177"/>
    </row>
    <row r="63" spans="1:11">
      <c r="A63" s="153"/>
      <c r="B63" s="153"/>
      <c r="C63" s="153"/>
      <c r="D63" s="172" t="s">
        <v>263</v>
      </c>
      <c r="E63" s="174"/>
      <c r="F63" s="176" t="s">
        <v>262</v>
      </c>
      <c r="G63" s="177">
        <v>1</v>
      </c>
      <c r="H63" s="177"/>
      <c r="I63" s="177"/>
    </row>
    <row r="64" spans="1:11">
      <c r="A64" s="153"/>
      <c r="B64" s="153"/>
      <c r="C64" s="153"/>
      <c r="D64" s="172" t="s">
        <v>264</v>
      </c>
      <c r="E64" s="174"/>
      <c r="F64" s="176" t="s">
        <v>21</v>
      </c>
      <c r="G64" s="177">
        <v>1</v>
      </c>
      <c r="H64" s="177"/>
      <c r="I64" s="177"/>
    </row>
    <row r="65" spans="1:11">
      <c r="A65" s="153"/>
      <c r="B65" s="153"/>
      <c r="C65" s="153"/>
      <c r="D65" s="172" t="s">
        <v>265</v>
      </c>
      <c r="E65" s="174"/>
      <c r="F65" s="249" t="s">
        <v>244</v>
      </c>
      <c r="G65" s="250"/>
      <c r="H65" s="177"/>
      <c r="I65" s="177"/>
    </row>
    <row r="66" spans="1:11">
      <c r="A66" s="153"/>
      <c r="B66" s="153"/>
      <c r="C66" s="153"/>
      <c r="D66" s="172"/>
      <c r="E66" s="174"/>
      <c r="F66" s="176" t="s">
        <v>266</v>
      </c>
      <c r="G66" s="177">
        <v>1</v>
      </c>
      <c r="H66" s="262"/>
      <c r="I66" s="168">
        <f>G66*H66</f>
        <v>0</v>
      </c>
    </row>
    <row r="67" spans="1:11" s="134" customFormat="1">
      <c r="A67" s="153"/>
      <c r="B67" s="153"/>
      <c r="C67" s="153"/>
      <c r="D67" s="172"/>
      <c r="E67" s="174"/>
      <c r="F67" s="176"/>
      <c r="G67" s="177"/>
      <c r="H67" s="177"/>
      <c r="I67" s="168"/>
      <c r="K67" s="11"/>
    </row>
    <row r="68" spans="1:11" s="134" customFormat="1" ht="32.25" customHeight="1">
      <c r="A68" s="187" t="s">
        <v>2</v>
      </c>
      <c r="B68" s="187">
        <v>10</v>
      </c>
      <c r="C68" s="153"/>
      <c r="D68" s="162" t="s">
        <v>329</v>
      </c>
      <c r="E68" s="174"/>
      <c r="F68" s="167" t="s">
        <v>20</v>
      </c>
      <c r="G68" s="168">
        <v>250</v>
      </c>
      <c r="H68" s="262"/>
      <c r="I68" s="168">
        <f>SUM(G68*H68)</f>
        <v>0</v>
      </c>
      <c r="K68" s="11"/>
    </row>
    <row r="69" spans="1:11">
      <c r="A69" s="153"/>
      <c r="B69" s="153"/>
      <c r="C69" s="153"/>
      <c r="D69" s="144"/>
      <c r="E69" s="156"/>
      <c r="F69" s="147"/>
      <c r="G69" s="155"/>
      <c r="H69" s="175"/>
      <c r="I69" s="155"/>
    </row>
    <row r="70" spans="1:11">
      <c r="A70" s="114" t="s">
        <v>2</v>
      </c>
      <c r="B70" s="17"/>
      <c r="C70" s="18"/>
      <c r="D70" s="19" t="s">
        <v>274</v>
      </c>
      <c r="E70" s="19"/>
      <c r="F70" s="20"/>
      <c r="G70" s="7"/>
      <c r="H70" s="21"/>
      <c r="I70" s="22">
        <f>SUM(I36:I68)</f>
        <v>0</v>
      </c>
    </row>
    <row r="71" spans="1:11">
      <c r="A71" s="118"/>
      <c r="B71" s="118"/>
      <c r="C71" s="118"/>
      <c r="D71" s="146"/>
      <c r="E71" s="119"/>
      <c r="F71" s="143"/>
      <c r="G71" s="141"/>
      <c r="H71" s="149"/>
      <c r="I71" s="141"/>
    </row>
    <row r="72" spans="1:11" s="134" customFormat="1">
      <c r="A72" s="118"/>
      <c r="B72" s="118"/>
      <c r="C72" s="118"/>
      <c r="D72" s="146"/>
      <c r="E72" s="119"/>
      <c r="F72" s="143"/>
      <c r="G72" s="141"/>
      <c r="H72" s="149"/>
      <c r="I72" s="141"/>
      <c r="K72" s="11"/>
    </row>
    <row r="73" spans="1:11" s="134" customFormat="1">
      <c r="A73" s="118"/>
      <c r="B73" s="118"/>
      <c r="C73" s="118"/>
      <c r="D73" s="146"/>
      <c r="E73" s="119"/>
      <c r="F73" s="143"/>
      <c r="G73" s="141"/>
      <c r="H73" s="149"/>
      <c r="I73" s="141"/>
      <c r="K73" s="11"/>
    </row>
    <row r="74" spans="1:11" s="134" customFormat="1">
      <c r="A74" s="118"/>
      <c r="B74" s="118"/>
      <c r="C74" s="118"/>
      <c r="D74" s="146"/>
      <c r="E74" s="119"/>
      <c r="F74" s="143"/>
      <c r="G74" s="141"/>
      <c r="H74" s="149"/>
      <c r="I74" s="141"/>
      <c r="K74" s="11"/>
    </row>
    <row r="75" spans="1:11" s="134" customFormat="1">
      <c r="A75" s="118"/>
      <c r="B75" s="118"/>
      <c r="C75" s="118"/>
      <c r="D75" s="146"/>
      <c r="E75" s="119"/>
      <c r="F75" s="143"/>
      <c r="G75" s="141"/>
      <c r="H75" s="149"/>
      <c r="I75" s="141"/>
      <c r="K75" s="11"/>
    </row>
    <row r="76" spans="1:11" s="134" customFormat="1">
      <c r="A76" s="118"/>
      <c r="B76" s="118"/>
      <c r="C76" s="118"/>
      <c r="D76" s="146"/>
      <c r="E76" s="119"/>
      <c r="F76" s="143"/>
      <c r="G76" s="141"/>
      <c r="H76" s="149"/>
      <c r="I76" s="141"/>
      <c r="K76" s="11"/>
    </row>
    <row r="77" spans="1:11">
      <c r="A77" s="118"/>
      <c r="B77" s="118"/>
      <c r="C77" s="118"/>
      <c r="D77" s="145"/>
      <c r="E77" s="119"/>
      <c r="F77" s="143"/>
      <c r="G77" s="141"/>
      <c r="H77" s="149"/>
      <c r="I77" s="141"/>
    </row>
    <row r="78" spans="1:11">
      <c r="A78" s="118"/>
      <c r="B78" s="118"/>
      <c r="C78" s="118"/>
      <c r="D78" s="145"/>
      <c r="E78" s="119"/>
      <c r="F78" s="143"/>
      <c r="G78" s="141"/>
      <c r="H78" s="149"/>
      <c r="I78" s="141"/>
    </row>
    <row r="79" spans="1:11" ht="30" customHeight="1">
      <c r="A79" s="312" t="s">
        <v>275</v>
      </c>
      <c r="B79" s="313"/>
      <c r="C79" s="313"/>
      <c r="D79" s="313"/>
      <c r="E79" s="313"/>
      <c r="F79" s="313"/>
      <c r="G79" s="313"/>
      <c r="H79" s="313"/>
      <c r="I79" s="314"/>
    </row>
    <row r="80" spans="1:11">
      <c r="A80" s="27"/>
      <c r="B80" s="27"/>
      <c r="C80" s="27"/>
      <c r="D80" s="30"/>
      <c r="E80" s="30"/>
      <c r="F80" s="31"/>
      <c r="G80" s="9"/>
      <c r="H80" s="32"/>
      <c r="I80" s="28"/>
    </row>
    <row r="81" spans="1:9">
      <c r="A81" s="114" t="s">
        <v>0</v>
      </c>
      <c r="B81" s="17"/>
      <c r="C81" s="18"/>
      <c r="D81" s="19" t="s">
        <v>330</v>
      </c>
      <c r="E81" s="19"/>
      <c r="F81" s="20"/>
      <c r="G81" s="7"/>
      <c r="H81" s="21"/>
      <c r="I81" s="22">
        <f>I31</f>
        <v>0</v>
      </c>
    </row>
    <row r="82" spans="1:9">
      <c r="A82"/>
      <c r="B82"/>
      <c r="C82"/>
      <c r="D82"/>
      <c r="E82"/>
      <c r="F82"/>
      <c r="G82"/>
      <c r="H82"/>
      <c r="I82"/>
    </row>
    <row r="83" spans="1:9">
      <c r="A83" s="114" t="s">
        <v>2</v>
      </c>
      <c r="B83" s="17"/>
      <c r="C83" s="18"/>
      <c r="D83" s="19" t="s">
        <v>274</v>
      </c>
      <c r="E83" s="19"/>
      <c r="F83" s="20"/>
      <c r="G83" s="7"/>
      <c r="H83" s="21"/>
      <c r="I83" s="22">
        <f>I70</f>
        <v>0</v>
      </c>
    </row>
    <row r="84" spans="1:9">
      <c r="A84" s="27"/>
      <c r="B84" s="27"/>
      <c r="C84" s="27"/>
      <c r="D84" s="30"/>
      <c r="E84" s="30"/>
      <c r="F84" s="31"/>
      <c r="G84" s="9"/>
      <c r="H84" s="32"/>
      <c r="I84" s="28"/>
    </row>
    <row r="85" spans="1:9" ht="33.75" customHeight="1">
      <c r="A85" s="311" t="s">
        <v>366</v>
      </c>
      <c r="B85" s="311"/>
      <c r="C85" s="311"/>
      <c r="D85" s="311"/>
      <c r="E85" s="311"/>
      <c r="F85" s="311"/>
      <c r="G85" s="311"/>
      <c r="H85" s="315">
        <f>SUM(I81:I83)</f>
        <v>0</v>
      </c>
      <c r="I85" s="316"/>
    </row>
    <row r="86" spans="1:9">
      <c r="A86" s="118"/>
      <c r="B86" s="118"/>
      <c r="C86" s="118"/>
      <c r="D86" s="146"/>
      <c r="E86" s="119"/>
      <c r="F86" s="143"/>
      <c r="G86" s="141"/>
      <c r="H86" s="149"/>
      <c r="I86" s="141"/>
    </row>
    <row r="87" spans="1:9">
      <c r="A87" s="27"/>
      <c r="B87" s="27"/>
      <c r="C87" s="27"/>
      <c r="D87" s="30"/>
      <c r="E87" s="30"/>
      <c r="F87" s="31"/>
      <c r="G87" s="115"/>
      <c r="H87" s="32"/>
      <c r="I87" s="28"/>
    </row>
    <row r="88" spans="1:9">
      <c r="A88" s="27"/>
      <c r="B88" s="27"/>
      <c r="C88" s="27"/>
      <c r="D88" s="30"/>
      <c r="E88" s="30"/>
      <c r="F88" s="31"/>
      <c r="G88" s="115"/>
      <c r="H88" s="32"/>
      <c r="I88" s="28"/>
    </row>
    <row r="89" spans="1:9">
      <c r="A89" s="27"/>
      <c r="B89" s="27"/>
      <c r="C89" s="27"/>
      <c r="D89" s="30"/>
      <c r="E89" s="30"/>
      <c r="F89" s="31"/>
      <c r="G89" s="115"/>
      <c r="H89" s="32"/>
      <c r="I89" s="28"/>
    </row>
    <row r="90" spans="1:9">
      <c r="A90" s="27"/>
      <c r="B90" s="27"/>
      <c r="C90" s="27"/>
      <c r="D90" s="30"/>
      <c r="E90" s="30"/>
      <c r="F90" s="31"/>
      <c r="G90" s="115"/>
      <c r="H90" s="32"/>
      <c r="I90" s="28"/>
    </row>
    <row r="91" spans="1:9">
      <c r="A91" s="27"/>
      <c r="B91" s="27"/>
      <c r="C91" s="27"/>
      <c r="D91" s="30"/>
      <c r="E91" s="30"/>
      <c r="F91" s="31"/>
      <c r="G91" s="115"/>
      <c r="H91" s="32"/>
      <c r="I91" s="28"/>
    </row>
    <row r="92" spans="1:9">
      <c r="A92" s="27"/>
      <c r="B92" s="27"/>
      <c r="C92" s="27"/>
      <c r="D92" s="30"/>
      <c r="E92" s="30"/>
      <c r="F92" s="31"/>
      <c r="G92" s="115"/>
      <c r="H92" s="32"/>
      <c r="I92" s="28"/>
    </row>
    <row r="93" spans="1:9">
      <c r="A93" s="27"/>
      <c r="B93" s="27"/>
      <c r="C93" s="27"/>
      <c r="D93" s="30"/>
      <c r="E93" s="30"/>
      <c r="F93" s="31"/>
      <c r="G93" s="115"/>
      <c r="H93" s="32"/>
      <c r="I93" s="28"/>
    </row>
    <row r="94" spans="1:9">
      <c r="A94" s="27"/>
      <c r="B94" s="27"/>
      <c r="C94" s="27"/>
      <c r="D94" s="30"/>
      <c r="E94" s="30"/>
      <c r="F94" s="31"/>
      <c r="G94" s="115"/>
      <c r="H94" s="32"/>
      <c r="I94" s="28"/>
    </row>
    <row r="95" spans="1:9">
      <c r="A95" s="27"/>
      <c r="B95" s="27"/>
      <c r="C95" s="27"/>
      <c r="D95" s="30"/>
      <c r="E95" s="30"/>
      <c r="F95" s="31"/>
      <c r="G95" s="115"/>
      <c r="H95" s="32"/>
      <c r="I95" s="28"/>
    </row>
    <row r="96" spans="1:9">
      <c r="A96" s="27"/>
      <c r="B96" s="27"/>
      <c r="C96" s="27"/>
      <c r="D96" s="30"/>
      <c r="E96" s="30"/>
      <c r="F96" s="31"/>
      <c r="G96" s="115"/>
      <c r="H96" s="32"/>
      <c r="I96" s="28"/>
    </row>
    <row r="97" spans="1:9">
      <c r="A97" s="27"/>
      <c r="B97" s="27"/>
      <c r="C97" s="27"/>
      <c r="D97" s="30"/>
      <c r="E97" s="30"/>
      <c r="F97" s="31"/>
      <c r="G97" s="115"/>
      <c r="H97" s="32"/>
      <c r="I97" s="28"/>
    </row>
    <row r="98" spans="1:9">
      <c r="A98" s="27"/>
      <c r="B98" s="27"/>
      <c r="C98" s="27"/>
      <c r="D98" s="30"/>
      <c r="E98" s="30"/>
      <c r="F98" s="31"/>
      <c r="G98" s="115"/>
      <c r="H98" s="32"/>
      <c r="I98" s="28"/>
    </row>
    <row r="99" spans="1:9">
      <c r="A99" s="27"/>
      <c r="B99" s="27"/>
      <c r="C99" s="27"/>
      <c r="D99" s="30"/>
      <c r="E99" s="30"/>
      <c r="F99" s="31"/>
      <c r="G99" s="115"/>
      <c r="H99" s="32"/>
      <c r="I99" s="28"/>
    </row>
    <row r="100" spans="1:9">
      <c r="A100" s="27"/>
      <c r="B100" s="27"/>
      <c r="C100" s="27"/>
      <c r="D100" s="30"/>
      <c r="E100" s="30"/>
      <c r="F100" s="31"/>
      <c r="G100" s="115"/>
      <c r="H100" s="32"/>
      <c r="I100" s="28"/>
    </row>
    <row r="101" spans="1:9">
      <c r="A101" s="27"/>
      <c r="B101" s="27"/>
      <c r="C101" s="27"/>
      <c r="D101" s="30"/>
      <c r="E101" s="30"/>
      <c r="F101" s="31"/>
      <c r="G101" s="115"/>
      <c r="H101" s="32"/>
      <c r="I101" s="28"/>
    </row>
    <row r="102" spans="1:9">
      <c r="A102" s="27"/>
      <c r="B102" s="27"/>
      <c r="C102" s="27"/>
      <c r="D102" s="30"/>
      <c r="E102" s="30"/>
      <c r="F102" s="31"/>
      <c r="G102" s="115"/>
      <c r="H102" s="32"/>
      <c r="I102" s="28"/>
    </row>
    <row r="103" spans="1:9">
      <c r="A103" s="27"/>
      <c r="B103" s="27"/>
      <c r="C103" s="27"/>
      <c r="D103" s="30"/>
      <c r="E103" s="30"/>
      <c r="F103" s="31"/>
      <c r="G103" s="115"/>
      <c r="H103" s="32"/>
      <c r="I103" s="28"/>
    </row>
    <row r="104" spans="1:9">
      <c r="A104" s="27"/>
      <c r="B104" s="27"/>
      <c r="C104" s="27"/>
      <c r="D104" s="30"/>
      <c r="E104" s="30"/>
      <c r="F104" s="31"/>
      <c r="G104" s="115"/>
      <c r="H104" s="32"/>
      <c r="I104" s="28"/>
    </row>
    <row r="105" spans="1:9">
      <c r="A105" s="27"/>
      <c r="B105" s="27"/>
      <c r="C105" s="27"/>
      <c r="D105" s="30"/>
      <c r="E105" s="30"/>
      <c r="F105" s="31"/>
      <c r="G105" s="115"/>
      <c r="H105" s="32"/>
      <c r="I105" s="28"/>
    </row>
    <row r="106" spans="1:9">
      <c r="A106" s="27"/>
      <c r="B106" s="27"/>
      <c r="C106" s="27"/>
      <c r="D106" s="30"/>
      <c r="E106" s="30"/>
      <c r="F106" s="31"/>
      <c r="G106" s="115"/>
      <c r="H106" s="32"/>
      <c r="I106" s="28"/>
    </row>
    <row r="107" spans="1:9">
      <c r="A107" s="27"/>
      <c r="B107" s="27"/>
      <c r="C107" s="27"/>
      <c r="D107" s="30"/>
      <c r="E107" s="30"/>
      <c r="F107" s="31"/>
      <c r="G107" s="115"/>
      <c r="H107" s="32"/>
      <c r="I107" s="28"/>
    </row>
    <row r="108" spans="1:9">
      <c r="A108" s="27"/>
      <c r="B108" s="27"/>
      <c r="C108" s="27"/>
      <c r="D108" s="30"/>
      <c r="E108" s="30"/>
      <c r="F108" s="31"/>
      <c r="G108" s="115"/>
      <c r="H108" s="32"/>
      <c r="I108" s="28"/>
    </row>
    <row r="109" spans="1:9">
      <c r="A109" s="27"/>
      <c r="B109" s="27"/>
      <c r="C109" s="27"/>
      <c r="D109" s="30"/>
      <c r="E109" s="30"/>
      <c r="F109" s="31"/>
      <c r="G109" s="115"/>
      <c r="H109" s="32"/>
      <c r="I109" s="28"/>
    </row>
    <row r="110" spans="1:9">
      <c r="A110" s="27"/>
      <c r="B110" s="27"/>
      <c r="C110" s="27"/>
      <c r="D110" s="30"/>
      <c r="E110" s="30"/>
      <c r="F110" s="31"/>
      <c r="G110" s="115"/>
      <c r="H110" s="32"/>
      <c r="I110" s="28"/>
    </row>
    <row r="111" spans="1:9">
      <c r="A111" s="27"/>
      <c r="B111" s="27"/>
      <c r="C111" s="27"/>
      <c r="D111" s="30"/>
      <c r="E111" s="30"/>
      <c r="F111" s="31"/>
      <c r="G111" s="115"/>
      <c r="H111" s="32"/>
      <c r="I111" s="28"/>
    </row>
    <row r="112" spans="1:9">
      <c r="A112" s="27"/>
      <c r="B112" s="27"/>
      <c r="C112" s="27"/>
      <c r="D112" s="30"/>
      <c r="E112" s="30"/>
      <c r="F112" s="31"/>
      <c r="G112" s="115"/>
      <c r="H112" s="32"/>
      <c r="I112" s="28"/>
    </row>
    <row r="113" spans="1:9">
      <c r="A113" s="27"/>
      <c r="B113" s="27"/>
      <c r="C113" s="27"/>
      <c r="D113" s="30"/>
      <c r="E113" s="30"/>
      <c r="F113" s="31"/>
      <c r="G113" s="115"/>
      <c r="H113" s="32"/>
      <c r="I113" s="28"/>
    </row>
    <row r="114" spans="1:9">
      <c r="A114" s="27"/>
      <c r="B114" s="27"/>
      <c r="C114" s="27"/>
      <c r="D114" s="30"/>
      <c r="E114" s="30"/>
      <c r="F114" s="31"/>
      <c r="G114" s="115"/>
      <c r="H114" s="32"/>
      <c r="I114" s="28"/>
    </row>
  </sheetData>
  <mergeCells count="17">
    <mergeCell ref="A7:G7"/>
    <mergeCell ref="A11:G11"/>
    <mergeCell ref="A12:G12"/>
    <mergeCell ref="A8:G8"/>
    <mergeCell ref="A9:G9"/>
    <mergeCell ref="A10:G10"/>
    <mergeCell ref="A15:C15"/>
    <mergeCell ref="D14:I14"/>
    <mergeCell ref="A79:I79"/>
    <mergeCell ref="H85:I85"/>
    <mergeCell ref="A85:G85"/>
    <mergeCell ref="A6:G6"/>
    <mergeCell ref="A1:I1"/>
    <mergeCell ref="A3:I3"/>
    <mergeCell ref="A4:I4"/>
    <mergeCell ref="A5:I5"/>
    <mergeCell ref="A2:I2"/>
  </mergeCells>
  <pageMargins left="0.70866141732283472" right="0.70866141732283472" top="0.74803149606299213" bottom="0.74803149606299213" header="0.31496062992125984" footer="0.31496062992125984"/>
  <pageSetup paperSize="9" scale="5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view="pageBreakPreview" zoomScale="85" zoomScaleSheetLayoutView="85" workbookViewId="0">
      <selection sqref="A1:M1"/>
    </sheetView>
  </sheetViews>
  <sheetFormatPr defaultColWidth="9.1796875" defaultRowHeight="14.5"/>
  <cols>
    <col min="1" max="6" width="9.1796875" style="35"/>
    <col min="7" max="7" width="15.453125" style="35" customWidth="1"/>
    <col min="8" max="8" width="27" style="35" customWidth="1"/>
    <col min="9" max="16384" width="9.1796875" style="35"/>
  </cols>
  <sheetData>
    <row r="1" spans="1:13" ht="36" customHeight="1">
      <c r="A1" s="323" t="s">
        <v>367</v>
      </c>
      <c r="B1" s="324"/>
      <c r="C1" s="324"/>
      <c r="D1" s="324"/>
      <c r="E1" s="324"/>
      <c r="F1" s="324"/>
      <c r="G1" s="324"/>
      <c r="H1" s="324"/>
      <c r="I1" s="324"/>
      <c r="J1" s="324"/>
      <c r="K1" s="324"/>
      <c r="L1" s="324"/>
      <c r="M1" s="325"/>
    </row>
    <row r="4" spans="1:13" ht="26.25" customHeight="1">
      <c r="A4" s="56" t="s">
        <v>46</v>
      </c>
      <c r="B4" s="326" t="s">
        <v>228</v>
      </c>
      <c r="C4" s="327"/>
      <c r="D4" s="327"/>
      <c r="E4" s="327"/>
      <c r="F4" s="327"/>
      <c r="G4" s="327"/>
      <c r="H4" s="327"/>
      <c r="I4" s="328"/>
      <c r="J4" s="329">
        <f>'CZM građ-obrt'!H469</f>
        <v>0</v>
      </c>
      <c r="K4" s="330"/>
      <c r="L4" s="330"/>
      <c r="M4" s="331"/>
    </row>
    <row r="5" spans="1:13" ht="19.5" customHeight="1"/>
    <row r="6" spans="1:13" ht="26.25" customHeight="1">
      <c r="A6" s="56" t="s">
        <v>47</v>
      </c>
      <c r="B6" s="326" t="s">
        <v>229</v>
      </c>
      <c r="C6" s="327"/>
      <c r="D6" s="327"/>
      <c r="E6" s="327"/>
      <c r="F6" s="327"/>
      <c r="G6" s="327"/>
      <c r="H6" s="327"/>
      <c r="I6" s="328"/>
      <c r="J6" s="329">
        <f>'CMZ elektro'!H85</f>
        <v>0</v>
      </c>
      <c r="K6" s="330"/>
      <c r="L6" s="330"/>
      <c r="M6" s="331"/>
    </row>
    <row r="7" spans="1:13" ht="18">
      <c r="A7" s="178"/>
      <c r="B7" s="179"/>
      <c r="C7" s="179"/>
      <c r="D7" s="179"/>
      <c r="E7" s="179"/>
      <c r="F7" s="179"/>
      <c r="G7" s="179"/>
      <c r="H7" s="179"/>
      <c r="I7" s="179"/>
      <c r="J7" s="180"/>
      <c r="K7" s="180"/>
      <c r="L7" s="180"/>
      <c r="M7" s="180"/>
    </row>
    <row r="8" spans="1:13" ht="26.25" customHeight="1">
      <c r="A8" s="332" t="s">
        <v>48</v>
      </c>
      <c r="B8" s="333"/>
      <c r="C8" s="333"/>
      <c r="D8" s="333"/>
      <c r="E8" s="333"/>
      <c r="F8" s="333"/>
      <c r="G8" s="333"/>
      <c r="H8" s="333"/>
      <c r="I8" s="334"/>
      <c r="J8" s="335">
        <f>J4+J6</f>
        <v>0</v>
      </c>
      <c r="K8" s="336"/>
      <c r="L8" s="336"/>
      <c r="M8" s="337"/>
    </row>
    <row r="9" spans="1:13" ht="25.5" customHeight="1">
      <c r="A9" s="332" t="s">
        <v>49</v>
      </c>
      <c r="B9" s="333"/>
      <c r="C9" s="333"/>
      <c r="D9" s="333"/>
      <c r="E9" s="333"/>
      <c r="F9" s="333"/>
      <c r="G9" s="333"/>
      <c r="H9" s="333"/>
      <c r="I9" s="334"/>
      <c r="J9" s="335">
        <f>J8*0.25</f>
        <v>0</v>
      </c>
      <c r="K9" s="336"/>
      <c r="L9" s="336"/>
      <c r="M9" s="337"/>
    </row>
    <row r="10" spans="1:13" ht="26.25" customHeight="1">
      <c r="A10" s="332" t="s">
        <v>50</v>
      </c>
      <c r="B10" s="333"/>
      <c r="C10" s="333"/>
      <c r="D10" s="333"/>
      <c r="E10" s="333"/>
      <c r="F10" s="333"/>
      <c r="G10" s="333"/>
      <c r="H10" s="333"/>
      <c r="I10" s="334"/>
      <c r="J10" s="335">
        <f>J8+J9</f>
        <v>0</v>
      </c>
      <c r="K10" s="336"/>
      <c r="L10" s="336"/>
      <c r="M10" s="337"/>
    </row>
  </sheetData>
  <sheetProtection algorithmName="SHA-512" hashValue="Gt5tA2bhKq0SAKARkJhs8sLMiaKqs3DOYcrUrupIqJuOuONB3dppJKHGsAYcUVlHyOcHs9U1jtrmsGtIRnqDYw==" saltValue="rImRxYtxTTEzBsrkHc33vw==" spinCount="100000" sheet="1" objects="1" scenarios="1"/>
  <mergeCells count="11">
    <mergeCell ref="A10:I10"/>
    <mergeCell ref="J10:M10"/>
    <mergeCell ref="J8:M8"/>
    <mergeCell ref="A8:I8"/>
    <mergeCell ref="A9:I9"/>
    <mergeCell ref="J9:M9"/>
    <mergeCell ref="A1:M1"/>
    <mergeCell ref="B4:I4"/>
    <mergeCell ref="J4:M4"/>
    <mergeCell ref="B6:I6"/>
    <mergeCell ref="J6:M6"/>
  </mergeCells>
  <pageMargins left="0.70866141732283472" right="0.70866141732283472" top="0.74803149606299213" bottom="0.74803149606299213" header="0.31496062992125984" footer="0.31496062992125984"/>
  <pageSetup paperSize="9" scale="5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5</vt:i4>
      </vt:variant>
      <vt:variant>
        <vt:lpstr>Imenovani rasponi</vt:lpstr>
      </vt:variant>
      <vt:variant>
        <vt:i4>4</vt:i4>
      </vt:variant>
    </vt:vector>
  </HeadingPairs>
  <TitlesOfParts>
    <vt:vector size="9" baseType="lpstr">
      <vt:lpstr>NASLOVNICA</vt:lpstr>
      <vt:lpstr>OPĆE NAPOMENE</vt:lpstr>
      <vt:lpstr>CZM građ-obrt</vt:lpstr>
      <vt:lpstr>CMZ elektro</vt:lpstr>
      <vt:lpstr>Rekapitulacija</vt:lpstr>
      <vt:lpstr>'CMZ elektro'!Podrucje_ispisa</vt:lpstr>
      <vt:lpstr>'CZM građ-obrt'!Podrucje_ispisa</vt:lpstr>
      <vt:lpstr>NASLOVNICA!Podrucje_ispisa</vt:lpstr>
      <vt:lpstr>'OPĆE NAPOMENE'!Podrucje_ispisa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Juraj</dc:creator>
  <cp:lastModifiedBy>Nikolina Mičić</cp:lastModifiedBy>
  <cp:lastPrinted>2022-03-08T12:00:03Z</cp:lastPrinted>
  <dcterms:created xsi:type="dcterms:W3CDTF">2012-01-05T16:59:04Z</dcterms:created>
  <dcterms:modified xsi:type="dcterms:W3CDTF">2022-03-30T12:04:40Z</dcterms:modified>
</cp:coreProperties>
</file>